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tabRatio="902" activeTab="0"/>
  </bookViews>
  <sheets>
    <sheet name="만족도 통계" sheetId="1" r:id="rId1"/>
    <sheet name="농구교실" sheetId="2" r:id="rId2"/>
    <sheet name="로봇조립" sheetId="3" r:id="rId3"/>
    <sheet name="마술의 세계" sheetId="4" r:id="rId4"/>
    <sheet name="바둑" sheetId="5" r:id="rId5"/>
    <sheet name="방송 댄스" sheetId="6" r:id="rId6"/>
    <sheet name="생명과학" sheetId="7" r:id="rId7"/>
    <sheet name="영어교실" sheetId="8" r:id="rId8"/>
    <sheet name="요리교실" sheetId="9" r:id="rId9"/>
    <sheet name="우쿨렐레&amp;통기타" sheetId="10" r:id="rId10"/>
    <sheet name="주산암산" sheetId="11" r:id="rId11"/>
    <sheet name="창의미술" sheetId="12" r:id="rId12"/>
    <sheet name="축구교실" sheetId="13" r:id="rId13"/>
    <sheet name="컴퓨터A-월.금.코딩" sheetId="14" r:id="rId14"/>
    <sheet name="컴퓨터B-화.목" sheetId="15" r:id="rId15"/>
    <sheet name="클레이&amp;쿠키" sheetId="16" r:id="rId16"/>
    <sheet name="한자로 보는 역사" sheetId="17" r:id="rId17"/>
  </sheets>
  <definedNames>
    <definedName name="_xlnm.Print_Area" localSheetId="1">'농구교실'!$A$1:$T$30</definedName>
    <definedName name="_xlnm.Print_Area" localSheetId="2">'로봇조립'!$A$1:$T$30</definedName>
    <definedName name="_xlnm.Print_Area" localSheetId="3">'마술의 세계'!$A$1:$T$30</definedName>
    <definedName name="_xlnm.Print_Area" localSheetId="4">'바둑'!$A$1:$T$30</definedName>
    <definedName name="_xlnm.Print_Area" localSheetId="5">'방송 댄스'!$A$1:$T$28</definedName>
    <definedName name="_xlnm.Print_Area" localSheetId="6">'생명과학'!$A$1:$T$28</definedName>
    <definedName name="_xlnm.Print_Area" localSheetId="7">'영어교실'!$A$1:$T$28</definedName>
    <definedName name="_xlnm.Print_Area" localSheetId="8">'요리교실'!$A$1:$T$28</definedName>
    <definedName name="_xlnm.Print_Area" localSheetId="9">'우쿨렐레&amp;통기타'!$A$1:$T$28</definedName>
    <definedName name="_xlnm.Print_Area" localSheetId="10">'주산암산'!$A$1:$T$28</definedName>
    <definedName name="_xlnm.Print_Area" localSheetId="11">'창의미술'!$A$1:$T$28</definedName>
    <definedName name="_xlnm.Print_Area" localSheetId="12">'축구교실'!$A$1:$T$28</definedName>
    <definedName name="_xlnm.Print_Area" localSheetId="13">'컴퓨터A-월.금.코딩'!$A$1:$T$28</definedName>
    <definedName name="_xlnm.Print_Area" localSheetId="14">'컴퓨터B-화.목'!$A$1:$T$30</definedName>
    <definedName name="_xlnm.Print_Area" localSheetId="15">'클레이&amp;쿠키'!$A$1:$T$30</definedName>
    <definedName name="_xlnm.Print_Area" localSheetId="16">'한자로 보는 역사'!$A$1:$T$30</definedName>
  </definedNames>
  <calcPr calcId="145621"/>
</workbook>
</file>

<file path=xl/sharedStrings.xml><?xml version="1.0" encoding="utf-8"?>
<sst xmlns="http://schemas.openxmlformats.org/spreadsheetml/2006/main" count="1457" uniqueCount="209">
  <si>
    <t>99.0%(학생) / 91.6%(학부모) &lt;-- 점수 평균</t>
  </si>
  <si>
    <t xml:space="preserve"> ◎ 바둑 수업에 대한 만족감이 아주 큽니다.  일반적으로 알수 없는 바둑대회도 선생님께서 잘 알려주셔서 아이가 큰 대회 참여하며 새로운 경험에 매 즐거워 합니다. 참여 수업때도 선생님께서 아이들에 참여 할수 있는 기회를 충분히 주시더라구요. 아이가 바둑은 무조건 신청해야 한다고 할 정도로 좋아하고 있습니다.</t>
  </si>
  <si>
    <t>컴퓨터B-화.목</t>
  </si>
  <si>
    <t>수강자수
(3기)</t>
  </si>
  <si>
    <t>◎ 방과후 수업에 대해 아이들에게 많이(자세히) 소개가 되었으면 좋겠습니다. 예)수업명. 활동내용. 결과물을 홍보 할때 아이들의 흥미를 더 유발하여 방과후학교 수업이 다 활성화될것 같습니다.</t>
  </si>
  <si>
    <t>◎ 좀더 다양한 방과후교실 프로그램과 전문성 이쓴 교사진이 많으면 수업의 질도 향상되고 사교육비도 줄어들것 같습니다. 영어독서교실. 독서 프로그램. 과학실험 프로그램이 생기면 좋겠습니다.</t>
  </si>
  <si>
    <t xml:space="preserve"> ◎ 수업이 너무 정신없고, 만들기 위주의 수업으로 진행이 되어서 이론이나 원리 교육이 부족 하였으며, 선생님 역량에 비해 수업 아동이 너무 많음.</t>
  </si>
  <si>
    <t>◎ 아이가 축구도 하고 싶어하고, 미술도 하고 싶어하는데 같은 요일이라 하나밖에 못해요. 혹시 축구나 미출 중에 요일 변경 가능한곳은 없는지요?</t>
  </si>
  <si>
    <t xml:space="preserve"> </t>
  </si>
  <si>
    <t xml:space="preserve"> ◎ </t>
  </si>
  <si>
    <t>응답율</t>
  </si>
  <si>
    <t>학생</t>
  </si>
  <si>
    <t>바둑</t>
  </si>
  <si>
    <t>내용</t>
  </si>
  <si>
    <t>합계</t>
  </si>
  <si>
    <t>만족도</t>
  </si>
  <si>
    <t>학부모</t>
  </si>
  <si>
    <t xml:space="preserve"> ◎ 아이들한테 조금 더 신경 써 주었음 좋겠습니다. 너무 어수선하고 집중하기 힘들것 같아요.</t>
  </si>
  <si>
    <t>3. 강사는 이해하기 쉽게 설명하고 학생이 수업에 적극 참여할 수 있도록 관심을 가지고 지도하였다.</t>
  </si>
  <si>
    <t xml:space="preserve"> ◎ 숙제나 수업후 틀린문제 또는 모르는 문제에 대한 선생님의 개별 지도가 있었으면 좋겠어요.</t>
  </si>
  <si>
    <t xml:space="preserve"> ◎ 아이들이 많아 힘드시겠지만, 개개인의 특성을 살려줄수 이쓴 지도도 해주셨으면 하는 바램입니다.</t>
  </si>
  <si>
    <t xml:space="preserve"> ◎ 선생님이 조금만 천천히 말씀해 주시면 아이들이 수업에 더 집중해서 따라올수 있을것 같아요.</t>
  </si>
  <si>
    <t xml:space="preserve"> ◎ 너무 재미있고 컴퓨터에 대해 알고 싶었지만 영어 방과후 신청해 버려서.....</t>
  </si>
  <si>
    <t xml:space="preserve"> ◎ 재료를 미리 테이블에 놓으면 아이들이 기다리는 시간을 줄일수 있을것 같습니다.</t>
  </si>
  <si>
    <t>내   용                                                                   만족도</t>
  </si>
  <si>
    <t xml:space="preserve"> ◎ 저학년 미술인것을 감안해 소수로 운영하면 아이들의 특기계발이나 실력향상에 도움도 많이되고 만족도도 높아질 것이라 생각합니다.</t>
  </si>
  <si>
    <t>◎ 코로나(격리) 또는 현장학습. 생존수영등 학교스케줄로 인한 결석은 따로 날짜를 잡아서 보강 해주면 좋겠어요.(x2)</t>
  </si>
  <si>
    <t xml:space="preserve"> ◎ 농구교실 선생님이 너무 재밌게 수업해 주셔서 아이가 빠지지않고 꼭 수업가네요.^^                                              코로나에 운동하기도 어려워었는데 농구 수업 덕분에 아이도 저도 넘 만족 스럽습니다.</t>
  </si>
  <si>
    <t xml:space="preserve"> ◎ 재미있다. 더 빨리 많은 곡이 있으면 좋겠다.(많은 곡 배우고 싶음)</t>
  </si>
  <si>
    <t>◎ 서해초 방과후 수업은 늘 개선되고 나아지고 있어서 응원하고 지지합니다.</t>
  </si>
  <si>
    <t>3. 강사는 학생이 수업에 적극 참여할 수 있도록 관심을 가지고 지도하였다.</t>
  </si>
  <si>
    <t xml:space="preserve"> ◎ 쿠키 만들기를 조금 더 많이 했으면 합니다. 아이들이 좋아하니까요.</t>
  </si>
  <si>
    <t>◎ 조금 더 많은 경험을 할수있게 프로그램을 더 늘려 주셨으면 좋겠어요.</t>
  </si>
  <si>
    <t xml:space="preserve"> ◎ 학생이 흥미와 재미를 느끼고 적극적으로 수업참여가 되었으면 합니다.</t>
  </si>
  <si>
    <t xml:space="preserve"> ◎ 한반에 인원이 많음. 선생님 혼자서 애들의 질물을 받고 고쳐주기 바빴음.</t>
  </si>
  <si>
    <t xml:space="preserve"> ◎ 학교수업이 끝나고 창의미술 수업을 기다리는 시간이 넘 긴것 같습니다.</t>
  </si>
  <si>
    <t>96.8%(학생) / 94.8%(학부모) &lt;-- 점수 평균</t>
  </si>
  <si>
    <t>◎ 신청하고 싶은 방과후가 시간이 많이 겹쳐서 아쉽습니다.</t>
  </si>
  <si>
    <t>학생의 특기 및 소질 계발과 실력 향상에 도움이 되었습니까?</t>
  </si>
  <si>
    <t>◎ 배드민턴반 개설해 주세요.(2023학년도 개설희망) (x2)</t>
  </si>
  <si>
    <t xml:space="preserve"> ◎ 전반적으로 수업이 너무 대충 진행하는 느낌을 받았습니다.</t>
  </si>
  <si>
    <t>97.0%(학생) / 91.4%(학부모) &lt;-- 점수 평균</t>
  </si>
  <si>
    <t xml:space="preserve"> ◎ 저학년과 고학년을 나누어서 교육을 진행 했으면 좋겠습니다.</t>
  </si>
  <si>
    <t>방과후학교 프로그램 구성 및 강사진에 대하여 만족하십니까?</t>
  </si>
  <si>
    <t xml:space="preserve"> ◎ 아이가 만족하므로 딱히 개선할 부분이 없다고 생각됩니다.</t>
  </si>
  <si>
    <t>매우 불만(1)</t>
  </si>
  <si>
    <t>응답인원
(학부모)</t>
  </si>
  <si>
    <t>우룰렐레&amp;통기타</t>
  </si>
  <si>
    <t>응답인원
(학생)</t>
  </si>
  <si>
    <t>개  선  할  점</t>
  </si>
  <si>
    <t>컴퓨터A-월.금/코딩</t>
  </si>
  <si>
    <t>3~6(30명)</t>
  </si>
  <si>
    <t>우쿨렐레&amp;통기타</t>
  </si>
  <si>
    <t>프로그램 
수업준비</t>
  </si>
  <si>
    <t xml:space="preserve"> ◎선생님이 열정적이고 아이들에게 다양한 소재로 수업을 해 주셔서 너무 좋습니다. 저학년 아이들에게는 이해하기 쉽게 조금 더 천천히 반복해서 말씀해 주시면 좋겠습니다.</t>
  </si>
  <si>
    <t xml:space="preserve"> ◎ 만드는 것들이 달라 비슷한 그룹(학년별로(?)) 끼리 나눠서 해도 좋을 것 같아요.</t>
  </si>
  <si>
    <t xml:space="preserve"> ◎ 친절하고 학생들에게 정겹게 해 주셨으면 좋겠어요. 무서움을 느낄때가 간혹 있어요.</t>
  </si>
  <si>
    <t xml:space="preserve"> ◎ 집에 와서 설명해주고 키우는것도 매일 관찰해서 오늘은 어떻고 말하는것이 즐거워 합니다.</t>
  </si>
  <si>
    <t>◎ 저학년들이 일찍 끝나는 월.금요일에 좀 더 다양한 방과후학교 프로그램이 있었으면 합니다.</t>
  </si>
  <si>
    <t xml:space="preserve"> ◎ 세부적으로 동작 레슨을 받아서 집에서 연습 할수 있었으면 합니다.</t>
  </si>
  <si>
    <t xml:space="preserve"> ◎ 영어 단어 좀 많이 연습 시키고 영어발음 많이 교정했으면 합니다.</t>
  </si>
  <si>
    <t>5. 앞으로도 이 프로그램에 계속 참여하거나 다른 사람에게 권유하겠다.</t>
  </si>
  <si>
    <t xml:space="preserve"> ◎ 문법적인것도 중요하지만 회화중심으로 교육 되어지길 희망합니다.</t>
  </si>
  <si>
    <t xml:space="preserve"> ◎ 통제가 어려운 아이들은 앞으로 앉게 해 주심 좋을것 같습니다.</t>
  </si>
  <si>
    <t>1. 프로그램 운영 시간을 잘 지키고 강사의 수업준비가 잘 되었다.</t>
  </si>
  <si>
    <t xml:space="preserve"> ◎ 선생님 덕분에 바둑 실력이 더 향상 되었습니다. 감사합니다.</t>
  </si>
  <si>
    <t>4. 프로그램을 통해 특기 및 소질 계발과 실력 향상에 도움이 되었다.</t>
  </si>
  <si>
    <t>92.5%(학생) 만족 / 91.6(학부모) 만족 &lt;-- 점수 평균</t>
  </si>
  <si>
    <t>◎ 여러가지 프로그램이 있어 많은것을 접할수 있어 좋습니다. (2명)</t>
  </si>
  <si>
    <t>◎ 창의미술 일주일에 한번은 작은편 입니다. 주 2번으로 늘려주세요.</t>
  </si>
  <si>
    <t>◎ 좀더 다양한 과목이 있었으면 좋겠습니다. 큐브같은 과목도 타학교에서 진행 중인것 보니 흥미로와 보였습니다.</t>
  </si>
  <si>
    <t xml:space="preserve"> ◎ 너무 유익하게 방과후 학습을 이어가고 있습니다. 현재처럼 유지되었으면 하는 바램뿐입니다. 고맙습니다. </t>
  </si>
  <si>
    <t>475(학생)/ 675(학부모)</t>
  </si>
  <si>
    <t>125(학생)/ 525(학부모)</t>
  </si>
  <si>
    <t xml:space="preserve"> ◎ 선생님이 착하시고 좋다.</t>
  </si>
  <si>
    <t xml:space="preserve"> ◎ 매우 만족하고 재미있습니다.</t>
  </si>
  <si>
    <t xml:space="preserve"> ◎ 선생님 말투가 화가나신 듯.</t>
  </si>
  <si>
    <t>275(학생)/ 775(학부모)</t>
  </si>
  <si>
    <t>325(학생)/ 1,025(학부모)</t>
  </si>
  <si>
    <t>◎ 방과후 수업을 즐거워 한다.</t>
  </si>
  <si>
    <t xml:space="preserve"> ◎ 다른 방과후보다 좋은 듯.</t>
  </si>
  <si>
    <t>300(학생)/ 525(학부모)</t>
  </si>
  <si>
    <t xml:space="preserve"> ◎ 감사합니다. 김경화 선생님.</t>
  </si>
  <si>
    <t>375(학생)/ 525(학부모)</t>
  </si>
  <si>
    <t xml:space="preserve"> ◎ 만들기를 많이하면 좋겠습니다.</t>
  </si>
  <si>
    <t>200(학생)/ 750(학부모)</t>
  </si>
  <si>
    <t xml:space="preserve"> ◎ 쉬는 시간이 있으면 좋겠다.</t>
  </si>
  <si>
    <t>◎ 배울수 있어서 감사합니다.</t>
  </si>
  <si>
    <t>425(학생)/ 900(학부모)</t>
  </si>
  <si>
    <t xml:space="preserve"> ◎ 아이가 너무 즐거워 합니다.</t>
  </si>
  <si>
    <t xml:space="preserve"> ◎ 축구를 잘 가르쳐 주신다.</t>
  </si>
  <si>
    <t>200(학생)/ 525(학부모)</t>
  </si>
  <si>
    <t>225(학생)/ 775(학부모)</t>
  </si>
  <si>
    <t>525(학생)/ 625(학부모)</t>
  </si>
  <si>
    <t>400(학생)/ 925(학부모)</t>
  </si>
  <si>
    <t>125(학생)/ 450(학부모)</t>
  </si>
  <si>
    <t>200(학생)/ 450(학부모)</t>
  </si>
  <si>
    <t>325(학생)/ 550(학부모)</t>
  </si>
  <si>
    <r>
      <t xml:space="preserve">학생       </t>
    </r>
    <r>
      <rPr>
        <sz val="10"/>
        <color rgb="FF000000"/>
        <rFont val="맑은 고딕"/>
        <family val="2"/>
      </rPr>
      <t>(3~6대상)</t>
    </r>
  </si>
  <si>
    <t xml:space="preserve"> ◎ 2절까지 배우자.(노래 전곡으로 배우고 싶어요.)</t>
  </si>
  <si>
    <t>방과후학교가 사교육비를 줄이는데 도움이 되었습니까?</t>
  </si>
  <si>
    <t>2. 프로그램의 내용과 분량은 활동하기에 적절하였다.</t>
  </si>
  <si>
    <t xml:space="preserve"> ◎ 좀 더 즐겁게 하면 좋겠다. (선생님도 화이팅!)</t>
  </si>
  <si>
    <t xml:space="preserve"> ◎ 시간을 길게 또는 주 2회로 했으면 좋겠어요.</t>
  </si>
  <si>
    <t xml:space="preserve"> ◎ 아이가 너무 즐거워하니 그게 최고인듯 합니다.</t>
  </si>
  <si>
    <t>◎ 독서토론논술 과정이 다시 개설 되었으면 좋겠습니다.</t>
  </si>
  <si>
    <t>◎ 조금 더 전문적인 교살를 채용하시면 좋을 듯 합니다.</t>
  </si>
  <si>
    <t xml:space="preserve"> ◎ 주제가 지구과학 분야도 다루어 주셨으면 좋겠어요.</t>
  </si>
  <si>
    <t xml:space="preserve"> ◎ 선생님께서 아이 개인 맞춤으로 잘 지도해 주신다.</t>
  </si>
  <si>
    <t xml:space="preserve"> ◎ 다양한 종류의 요리를 더 많이 접했으면 좋겠어요.</t>
  </si>
  <si>
    <t xml:space="preserve"> ◎ 자격증 관심있게 교육도 추가해 주시면 좋겠어요.</t>
  </si>
  <si>
    <t xml:space="preserve"> ◎ 많이하면 손도 아프고 점점 하는게 귀잖아진다.</t>
  </si>
  <si>
    <t>◎ 바이올린등 악기관련 프로그램 증설 했으면 좋겠습니다.</t>
  </si>
  <si>
    <t>※ 2022학년도 서해초 방과후학교 상반기 운영 만족도</t>
  </si>
  <si>
    <r>
      <t xml:space="preserve">한자로 </t>
    </r>
    <r>
      <rPr>
        <sz val="10"/>
        <color rgb="FF000000"/>
        <rFont val="맑은 고딕"/>
        <family val="2"/>
      </rPr>
      <t>보는</t>
    </r>
    <r>
      <rPr>
        <sz val="11"/>
        <color rgb="FF000000"/>
        <rFont val="맑은 고딕"/>
        <family val="2"/>
      </rPr>
      <t xml:space="preserve"> 역사</t>
    </r>
  </si>
  <si>
    <t xml:space="preserve"> ◎ 재미 있다.</t>
  </si>
  <si>
    <t>매우 만족(5)</t>
  </si>
  <si>
    <t xml:space="preserve"> ◎ 다 좋다.</t>
  </si>
  <si>
    <t>컴퓨터-월.금.코딩</t>
  </si>
  <si>
    <t>3~6(11명)</t>
  </si>
  <si>
    <t xml:space="preserve"> ◎ 재미있었다.</t>
  </si>
  <si>
    <t>3~6(14명)</t>
  </si>
  <si>
    <t>3~6학년(275명)</t>
  </si>
  <si>
    <t>3~6(12명)</t>
  </si>
  <si>
    <t>3~6(18명)</t>
  </si>
  <si>
    <t>3~6(15명)</t>
  </si>
  <si>
    <t>3~6(17명)</t>
  </si>
  <si>
    <t>3~6(22명)</t>
  </si>
  <si>
    <t>3~6(70명)</t>
  </si>
  <si>
    <t>3~6(13명)</t>
  </si>
  <si>
    <t>주산암산</t>
  </si>
  <si>
    <t>요리교실</t>
  </si>
  <si>
    <t>학생의견</t>
  </si>
  <si>
    <t>불만(2)</t>
  </si>
  <si>
    <t>만족(4)</t>
  </si>
  <si>
    <t>클레이&amp;쿠키</t>
  </si>
  <si>
    <t>방송댄스</t>
  </si>
  <si>
    <t>로봇조립</t>
  </si>
  <si>
    <t>기타의견</t>
  </si>
  <si>
    <t>마술의 세계</t>
  </si>
  <si>
    <t>창의미술</t>
  </si>
  <si>
    <t>축구교실</t>
  </si>
  <si>
    <t>영어교실</t>
  </si>
  <si>
    <t>방송 댄스</t>
  </si>
  <si>
    <t>학부모 의견</t>
  </si>
  <si>
    <t>3~6(8명)</t>
  </si>
  <si>
    <t>3~6(7명)</t>
  </si>
  <si>
    <t>프로그램명</t>
  </si>
  <si>
    <t>생명과학</t>
  </si>
  <si>
    <t>컴퓨터-화.목</t>
  </si>
  <si>
    <t>3~6(9명)</t>
  </si>
  <si>
    <t>응답율 만점</t>
  </si>
  <si>
    <t>◎ 좋아요.</t>
  </si>
  <si>
    <t>농구교실</t>
  </si>
  <si>
    <t>보통(3)</t>
  </si>
  <si>
    <t>97.5%(학생) / 90.8%(학부모) &lt;-- 점수 평균</t>
  </si>
  <si>
    <t xml:space="preserve"> ◎ 궁금한걸 물어볼수 있는 시간이 자주 있었으면 좋겠습니다.</t>
  </si>
  <si>
    <t>95.7%(학생) / 97.1%(학부모) &lt;-- 점수 평균</t>
  </si>
  <si>
    <t>93.4%(학생) / 93.4%(학부모) &lt;-- 점수 평균</t>
  </si>
  <si>
    <t xml:space="preserve"> ◎ 학생들에게 조금만 더 친절하게 해 주셨으면 좋겠습니다.</t>
  </si>
  <si>
    <t xml:space="preserve"> ◎ 내년에도 하고 싶은데 중학교 때문에 못하는게 슬프네요.</t>
  </si>
  <si>
    <t>◎ 아이가 배우면서 성장할수 있는 기회가 생겨서 감사합니다.</t>
  </si>
  <si>
    <t xml:space="preserve"> ◎ 제가 졸업 할때까지 계속 방과후 활동에 참여 하겠습니다.</t>
  </si>
  <si>
    <t>95.3%(학생) / 90.9%(학부모) &lt;-- 점수 평균</t>
  </si>
  <si>
    <t>97.6%(학생) / 92.3%(학부모) &lt;-- 점수 평균</t>
  </si>
  <si>
    <t>98.5%(학생) / 95.4%(학부모) &lt;-- 점수 평균</t>
  </si>
  <si>
    <t>96.4%(학생) / 86.0%(학부모) &lt;-- 점수 평균</t>
  </si>
  <si>
    <t>95.2%(학생) / 91.8%(학부모) &lt;-- 점수 평균</t>
  </si>
  <si>
    <t>94.7%(학생) / 93.2%(학부모) &lt;-- 점수 평균</t>
  </si>
  <si>
    <t>◎ 줄넘기 드론 탁구를 방과후 수업으로 할수 있게 해 주세요.</t>
  </si>
  <si>
    <t>93.3%(학생) / 88.5%(학부모) &lt;-- 점수 평균</t>
  </si>
  <si>
    <t>93.2%(학생) / 90.0%(학부모) &lt;-- 점수 평균</t>
  </si>
  <si>
    <t>100.0%(학생) / 93.0%(학부모) &lt;-- 점수 평균</t>
  </si>
  <si>
    <t>93.8%(학생) / 95.0%(학부모) &lt;-- 점수 평균</t>
  </si>
  <si>
    <r>
      <t xml:space="preserve">96.4%(학생) / </t>
    </r>
    <r>
      <rPr>
        <sz val="11"/>
        <color rgb="FF000000"/>
        <rFont val="맑은 고딕"/>
        <family val="2"/>
      </rPr>
      <t>86.0%(학부모) &lt;-- 점수 평균</t>
    </r>
  </si>
  <si>
    <r>
      <t>96.8%(학생) / 9</t>
    </r>
    <r>
      <rPr>
        <sz val="11"/>
        <color rgb="FF000000"/>
        <rFont val="맑은 고딕"/>
        <family val="2"/>
      </rPr>
      <t>4.8%(학부모) &lt;-- 점수 평균</t>
    </r>
  </si>
  <si>
    <t xml:space="preserve"> ◎ 김혜정 선생님 최고.</t>
  </si>
  <si>
    <t>◎ 감사합니다.(x3)</t>
  </si>
  <si>
    <t xml:space="preserve"> ◎ 현재 매우 좋다.</t>
  </si>
  <si>
    <t xml:space="preserve"> ◎ 애들 너무 좋아합니다.</t>
  </si>
  <si>
    <t xml:space="preserve"> ◎ 재미있다.(꿀잼)</t>
  </si>
  <si>
    <t xml:space="preserve"> ◎ 좋아요. (2명)</t>
  </si>
  <si>
    <t xml:space="preserve"> ◎ 재미있다.(2명)</t>
  </si>
  <si>
    <t xml:space="preserve"> ◎ 너무 엄격하시다 함.</t>
  </si>
  <si>
    <t xml:space="preserve"> ◎ 재미 있다. (x2)</t>
  </si>
  <si>
    <t xml:space="preserve"> ◎ 컴퓨터 자격증 관심있게 교육도 바랄께요.</t>
  </si>
  <si>
    <t xml:space="preserve"> ◎ 감사합니다. 아이가 마술사가 되고 싶다네요.</t>
  </si>
  <si>
    <t xml:space="preserve"> ◎ 일주일에 두번 (수업 했으면) 좋겠습니다.</t>
  </si>
  <si>
    <t>방과후학교 운영 전반에 대하여 만족하십니까?</t>
  </si>
  <si>
    <t>◎ 더 다양한 방과후 학급이 있었으면 좋겠습니다.</t>
  </si>
  <si>
    <t>◎ 과목이 조금 더 다양했으면 합니다. (x2)</t>
  </si>
  <si>
    <t>◎ 조금 더 폭 넓은 방과후학교는 없을까요?</t>
  </si>
  <si>
    <t xml:space="preserve"> ◎ 쿠키 만들기 횟수를 늘려주시면 좋겠어요.</t>
  </si>
  <si>
    <t>◎ 줄넘기 강의가 개설 되었으면 좋겠습니다.</t>
  </si>
  <si>
    <t>◎ 아이들에게 많은 경험을 해 줄수 있어 좋다.</t>
  </si>
  <si>
    <t xml:space="preserve"> ◎ 재미있게 수업을 보내시면 좋겠습니다.</t>
  </si>
  <si>
    <t>◎ 아이가 너무 즐거워하고 재미있어 해요.</t>
  </si>
  <si>
    <t>◎ 원어민 영어강사도 있었으면 좋겠습니다.</t>
  </si>
  <si>
    <t xml:space="preserve"> ◎ 학부모용 의자가 필요함.(공개수업)</t>
  </si>
  <si>
    <t>◎ 수업이 더 다양했으면 좋겠습니다.</t>
  </si>
  <si>
    <t>프로그램              수업진행</t>
  </si>
  <si>
    <t>5,575(학생)/ 5,750(학부모)</t>
  </si>
  <si>
    <t>프로그램              효과</t>
  </si>
  <si>
    <t>1,375(학생)/ 1,825(학부모)</t>
  </si>
  <si>
    <t>◎ 폭 넓은 방과후 학교를 바랍니다.</t>
  </si>
  <si>
    <t xml:space="preserve"> ◎ 개인 앞치마 지참은 어떠한지요?</t>
  </si>
  <si>
    <t xml:space="preserve"> ◎ 일주일에 한번인게 아쉬울 뿐입니다.</t>
  </si>
  <si>
    <t xml:space="preserve"> ◎ 행사 전 개별 문자 요청드려요.</t>
  </si>
  <si>
    <t>앞으로도 방과후학교에 참여하겠습니까?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</si>
</sst>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.0%"/>
  </numFmts>
  <fonts count="7">
    <font>
      <sz val="11"/>
      <color rgb="FF000000"/>
      <name val="맑은 고딕"/>
      <family val="2"/>
    </font>
    <font>
      <sz val="10"/>
      <name val="Arial"/>
      <family val="2"/>
    </font>
    <font>
      <sz val="12"/>
      <color rgb="FF000000"/>
      <name val="맑은 고딕"/>
      <family val="2"/>
    </font>
    <font>
      <b/>
      <sz val="12"/>
      <color rgb="FF000000"/>
      <name val="맑은 고딕"/>
      <family val="2"/>
    </font>
    <font>
      <sz val="10"/>
      <color rgb="FF000000"/>
      <name val="맑은 고딕"/>
      <family val="2"/>
    </font>
    <font>
      <sz val="8"/>
      <color rgb="FF000000"/>
      <name val="맑은 고딕"/>
      <family val="2"/>
    </font>
    <font>
      <sz val="16"/>
      <color rgb="FF000000"/>
      <name val="맑은 고딕"/>
      <family val="2"/>
    </font>
  </fonts>
  <fills count="6">
    <fill>
      <patternFill/>
    </fill>
    <fill>
      <patternFill patternType="gray125"/>
    </fill>
    <fill>
      <patternFill patternType="solid">
        <fgColor rgb="FFE6E0E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FCD5B5"/>
        <bgColor indexed="64"/>
      </patternFill>
    </fill>
  </fills>
  <borders count="67">
    <border>
      <left/>
      <right/>
      <top/>
      <bottom/>
      <diagonal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thick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 diagonalDown="1">
      <left style="medium"/>
      <right style="medium"/>
      <top style="medium"/>
      <bottom/>
      <diagonal style="medium"/>
    </border>
    <border diagonalDown="1">
      <left style="medium"/>
      <right style="medium"/>
      <top/>
      <bottom/>
      <diagonal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 diagonalDown="1">
      <left style="medium"/>
      <right/>
      <top style="medium"/>
      <bottom/>
      <diagonal style="medium"/>
    </border>
    <border diagonalDown="1">
      <left/>
      <right/>
      <top style="medium"/>
      <bottom/>
      <diagonal style="medium"/>
    </border>
    <border diagonalDown="1">
      <left style="medium"/>
      <right/>
      <top/>
      <bottom/>
      <diagonal style="medium"/>
    </border>
    <border diagonalDown="1">
      <left/>
      <right/>
      <top/>
      <bottom/>
      <diagonal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thin"/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>
      <alignment vertical="center"/>
      <protection/>
    </xf>
    <xf numFmtId="41" fontId="0" fillId="0" borderId="0">
      <alignment vertical="center"/>
      <protection/>
    </xf>
  </cellStyleXfs>
  <cellXfs count="24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3" borderId="0" xfId="0" applyNumberForma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 wrapText="1"/>
    </xf>
    <xf numFmtId="41" fontId="3" fillId="3" borderId="0" xfId="21" applyNumberFormat="1" applyFont="1" applyFill="1" applyBorder="1" applyAlignment="1">
      <alignment horizontal="center" vertical="center"/>
      <protection/>
    </xf>
    <xf numFmtId="0" fontId="0" fillId="3" borderId="0" xfId="0" applyNumberFormat="1" applyFill="1" applyAlignment="1">
      <alignment vertical="center"/>
    </xf>
    <xf numFmtId="0" fontId="0" fillId="0" borderId="0" xfId="0" applyNumberFormat="1" applyAlignment="1">
      <alignment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Alignment="1">
      <alignment vertical="center"/>
    </xf>
    <xf numFmtId="0" fontId="0" fillId="3" borderId="7" xfId="0" applyNumberForma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 applyProtection="1">
      <alignment horizontal="center" vertical="center"/>
      <protection/>
    </xf>
    <xf numFmtId="0" fontId="2" fillId="2" borderId="10" xfId="0" applyNumberFormat="1" applyFont="1" applyFill="1" applyBorder="1" applyAlignment="1" applyProtection="1">
      <alignment horizontal="center" vertical="center"/>
      <protection/>
    </xf>
    <xf numFmtId="0" fontId="4" fillId="4" borderId="11" xfId="0" applyNumberFormat="1" applyFont="1" applyFill="1" applyBorder="1" applyAlignment="1" applyProtection="1">
      <alignment horizontal="center" vertical="center" wrapText="1"/>
      <protection/>
    </xf>
    <xf numFmtId="0" fontId="4" fillId="4" borderId="12" xfId="0" applyNumberFormat="1" applyFont="1" applyFill="1" applyBorder="1" applyAlignment="1" applyProtection="1">
      <alignment horizontal="center" vertical="center" wrapText="1"/>
      <protection/>
    </xf>
    <xf numFmtId="0" fontId="4" fillId="4" borderId="13" xfId="0" applyNumberFormat="1" applyFont="1" applyFill="1" applyBorder="1" applyAlignment="1" applyProtection="1">
      <alignment horizontal="center" vertical="center" wrapText="1"/>
      <protection/>
    </xf>
    <xf numFmtId="0" fontId="3" fillId="5" borderId="4" xfId="0" applyNumberFormat="1" applyFont="1" applyFill="1" applyBorder="1" applyAlignment="1" applyProtection="1">
      <alignment horizontal="center" vertical="center"/>
      <protection/>
    </xf>
    <xf numFmtId="0" fontId="3" fillId="5" borderId="14" xfId="0" applyNumberFormat="1" applyFont="1" applyFill="1" applyBorder="1" applyAlignment="1" applyProtection="1">
      <alignment horizontal="center" vertical="center"/>
      <protection/>
    </xf>
    <xf numFmtId="0" fontId="3" fillId="5" borderId="5" xfId="0" applyNumberFormat="1" applyFont="1" applyFill="1" applyBorder="1" applyAlignment="1" applyProtection="1">
      <alignment horizontal="center" vertical="center"/>
      <protection/>
    </xf>
    <xf numFmtId="0" fontId="3" fillId="5" borderId="15" xfId="0" applyNumberFormat="1" applyFont="1" applyFill="1" applyBorder="1" applyAlignment="1" applyProtection="1">
      <alignment horizontal="center" vertical="center"/>
      <protection/>
    </xf>
    <xf numFmtId="0" fontId="3" fillId="4" borderId="11" xfId="0" applyNumberFormat="1" applyFont="1" applyFill="1" applyBorder="1" applyAlignment="1" applyProtection="1">
      <alignment horizontal="center" vertical="center"/>
      <protection/>
    </xf>
    <xf numFmtId="0" fontId="3" fillId="4" borderId="12" xfId="0" applyNumberFormat="1" applyFont="1" applyFill="1" applyBorder="1" applyAlignment="1" applyProtection="1">
      <alignment horizontal="center" vertical="center"/>
      <protection/>
    </xf>
    <xf numFmtId="0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10" xfId="0" applyNumberFormat="1" applyFont="1" applyFill="1" applyBorder="1" applyAlignment="1" applyProtection="1">
      <alignment horizontal="center" vertical="center"/>
      <protection/>
    </xf>
    <xf numFmtId="0" fontId="2" fillId="2" borderId="9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>
      <alignment horizontal="center" vertical="center"/>
    </xf>
    <xf numFmtId="0" fontId="4" fillId="4" borderId="17" xfId="0" applyNumberFormat="1" applyFont="1" applyFill="1" applyBorder="1" applyAlignment="1">
      <alignment horizontal="center" vertical="center" wrapText="1"/>
    </xf>
    <xf numFmtId="0" fontId="4" fillId="4" borderId="13" xfId="0" applyNumberFormat="1" applyFont="1" applyFill="1" applyBorder="1" applyAlignment="1">
      <alignment horizontal="center" vertical="center" wrapText="1"/>
    </xf>
    <xf numFmtId="0" fontId="3" fillId="5" borderId="18" xfId="0" applyNumberFormat="1" applyFont="1" applyFill="1" applyBorder="1" applyAlignment="1" applyProtection="1">
      <alignment horizontal="center" vertical="center"/>
      <protection/>
    </xf>
    <xf numFmtId="0" fontId="3" fillId="5" borderId="19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>
      <alignment horizontal="left" vertical="center" wrapText="1" shrinkToFit="1"/>
    </xf>
    <xf numFmtId="0" fontId="5" fillId="3" borderId="20" xfId="0" applyNumberFormat="1" applyFont="1" applyFill="1" applyBorder="1" applyAlignment="1">
      <alignment horizontal="left" vertical="center" wrapText="1" shrinkToFit="1"/>
    </xf>
    <xf numFmtId="0" fontId="5" fillId="0" borderId="20" xfId="0" applyNumberFormat="1" applyFont="1" applyFill="1" applyBorder="1" applyAlignment="1">
      <alignment horizontal="left" vertical="center" wrapText="1" shrinkToFit="1"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>
      <alignment horizontal="center" vertical="center"/>
    </xf>
    <xf numFmtId="0" fontId="2" fillId="2" borderId="23" xfId="0" applyNumberFormat="1" applyFont="1" applyFill="1" applyBorder="1" applyAlignment="1" applyProtection="1">
      <alignment horizontal="center" vertical="center"/>
      <protection/>
    </xf>
    <xf numFmtId="0" fontId="3" fillId="5" borderId="24" xfId="0" applyNumberFormat="1" applyFont="1" applyFill="1" applyBorder="1" applyAlignment="1" applyProtection="1">
      <alignment horizontal="center" vertical="center"/>
      <protection/>
    </xf>
    <xf numFmtId="0" fontId="3" fillId="5" borderId="25" xfId="0" applyNumberFormat="1" applyFont="1" applyFill="1" applyBorder="1" applyAlignment="1" applyProtection="1">
      <alignment horizontal="center" vertical="center"/>
      <protection/>
    </xf>
    <xf numFmtId="0" fontId="3" fillId="4" borderId="26" xfId="0" applyNumberFormat="1" applyFont="1" applyFill="1" applyBorder="1" applyAlignment="1" applyProtection="1">
      <alignment horizontal="center" vertical="center"/>
      <protection/>
    </xf>
    <xf numFmtId="0" fontId="0" fillId="2" borderId="27" xfId="0" applyNumberFormat="1" applyFill="1" applyBorder="1" applyAlignment="1">
      <alignment horizontal="center" vertical="center" wrapText="1"/>
    </xf>
    <xf numFmtId="0" fontId="0" fillId="2" borderId="16" xfId="0" applyNumberFormat="1" applyFill="1" applyBorder="1" applyAlignment="1">
      <alignment horizontal="center" vertical="center" wrapText="1"/>
    </xf>
    <xf numFmtId="0" fontId="0" fillId="2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 shrinkToFit="1"/>
      <protection/>
    </xf>
    <xf numFmtId="0" fontId="5" fillId="3" borderId="29" xfId="0" applyNumberFormat="1" applyFont="1" applyFill="1" applyBorder="1" applyAlignment="1" applyProtection="1">
      <alignment horizontal="left" vertical="center" wrapText="1" shrinkToFit="1"/>
      <protection/>
    </xf>
    <xf numFmtId="0" fontId="5" fillId="0" borderId="29" xfId="0" applyNumberFormat="1" applyFont="1" applyFill="1" applyBorder="1" applyAlignment="1" applyProtection="1">
      <alignment horizontal="left" vertical="center" wrapText="1" shrinkToFit="1"/>
      <protection/>
    </xf>
    <xf numFmtId="0" fontId="2" fillId="2" borderId="2" xfId="0" applyNumberFormat="1" applyFont="1" applyFill="1" applyBorder="1" applyAlignment="1" applyProtection="1">
      <alignment horizontal="center" vertical="center"/>
      <protection/>
    </xf>
    <xf numFmtId="0" fontId="2" fillId="2" borderId="28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left" vertical="center" wrapText="1" shrinkToFi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4" fillId="4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2" borderId="36" xfId="0" applyNumberFormat="1" applyFont="1" applyFill="1" applyBorder="1" applyAlignment="1" applyProtection="1">
      <alignment horizontal="center" vertical="center"/>
      <protection/>
    </xf>
    <xf numFmtId="0" fontId="0" fillId="2" borderId="37" xfId="0" applyNumberFormat="1" applyFont="1" applyFill="1" applyBorder="1" applyAlignment="1" applyProtection="1">
      <alignment horizontal="center" vertical="center"/>
      <protection/>
    </xf>
    <xf numFmtId="0" fontId="2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/>
    </xf>
    <xf numFmtId="0" fontId="2" fillId="0" borderId="38" xfId="0" applyNumberFormat="1" applyFont="1" applyBorder="1" applyAlignment="1">
      <alignment horizontal="left" vertical="center"/>
    </xf>
    <xf numFmtId="0" fontId="2" fillId="2" borderId="28" xfId="0" applyNumberFormat="1" applyFont="1" applyFill="1" applyBorder="1" applyAlignment="1" applyProtection="1">
      <alignment horizontal="center" vertical="center"/>
      <protection/>
    </xf>
    <xf numFmtId="0" fontId="3" fillId="5" borderId="2" xfId="0" applyNumberFormat="1" applyFont="1" applyFill="1" applyBorder="1" applyAlignment="1" applyProtection="1">
      <alignment horizontal="center" vertical="center" wrapText="1"/>
      <protection/>
    </xf>
    <xf numFmtId="0" fontId="3" fillId="5" borderId="28" xfId="0" applyNumberFormat="1" applyFont="1" applyFill="1" applyBorder="1" applyAlignment="1" applyProtection="1">
      <alignment horizontal="center" vertical="center" wrapText="1"/>
      <protection/>
    </xf>
    <xf numFmtId="0" fontId="3" fillId="5" borderId="28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Border="1" applyAlignment="1">
      <alignment horizontal="left" vertical="center"/>
    </xf>
    <xf numFmtId="0" fontId="2" fillId="2" borderId="2" xfId="0" applyNumberFormat="1" applyFont="1" applyFill="1" applyBorder="1" applyAlignment="1">
      <alignment horizontal="center" vertical="center"/>
    </xf>
    <xf numFmtId="0" fontId="0" fillId="2" borderId="8" xfId="0" applyNumberFormat="1" applyFill="1" applyBorder="1" applyAlignment="1">
      <alignment horizontal="center" vertical="center"/>
    </xf>
    <xf numFmtId="0" fontId="0" fillId="2" borderId="23" xfId="0" applyNumberForma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/>
    </xf>
    <xf numFmtId="0" fontId="2" fillId="2" borderId="40" xfId="0" applyNumberFormat="1" applyFont="1" applyFill="1" applyBorder="1" applyAlignment="1">
      <alignment horizontal="center" vertical="center"/>
    </xf>
    <xf numFmtId="0" fontId="2" fillId="2" borderId="41" xfId="0" applyNumberFormat="1" applyFont="1" applyFill="1" applyBorder="1" applyAlignment="1">
      <alignment horizontal="center" vertical="center"/>
    </xf>
    <xf numFmtId="0" fontId="2" fillId="2" borderId="42" xfId="0" applyNumberFormat="1" applyFont="1" applyFill="1" applyBorder="1" applyAlignment="1">
      <alignment horizontal="center" vertical="center"/>
    </xf>
    <xf numFmtId="0" fontId="3" fillId="5" borderId="2" xfId="0" applyNumberFormat="1" applyFont="1" applyFill="1" applyBorder="1" applyAlignment="1">
      <alignment horizontal="center" vertical="center" wrapText="1"/>
    </xf>
    <xf numFmtId="0" fontId="3" fillId="5" borderId="2" xfId="0" applyNumberFormat="1" applyFont="1" applyFill="1" applyBorder="1" applyAlignment="1">
      <alignment horizontal="center" vertical="center"/>
    </xf>
    <xf numFmtId="0" fontId="0" fillId="2" borderId="28" xfId="0" applyNumberFormat="1" applyFont="1" applyFill="1" applyBorder="1" applyAlignment="1" applyProtection="1">
      <alignment horizontal="center" vertical="center" wrapText="1"/>
      <protection/>
    </xf>
    <xf numFmtId="0" fontId="0" fillId="2" borderId="43" xfId="0" applyNumberFormat="1" applyFont="1" applyFill="1" applyBorder="1" applyAlignment="1" applyProtection="1">
      <alignment horizontal="center" vertical="center" wrapText="1"/>
      <protection/>
    </xf>
    <xf numFmtId="0" fontId="0" fillId="2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164" fontId="2" fillId="0" borderId="24" xfId="20" applyNumberFormat="1" applyFont="1" applyFill="1" applyBorder="1" applyAlignment="1" applyProtection="1">
      <alignment horizontal="center" vertical="center"/>
      <protection/>
    </xf>
    <xf numFmtId="164" fontId="2" fillId="0" borderId="29" xfId="2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43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0" fillId="2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0" fillId="0" borderId="38" xfId="0" applyNumberFormat="1" applyBorder="1" applyAlignment="1">
      <alignment horizontal="left" vertical="center"/>
    </xf>
    <xf numFmtId="0" fontId="0" fillId="0" borderId="30" xfId="0" applyNumberFormat="1" applyBorder="1" applyAlignment="1">
      <alignment horizontal="left" vertical="center"/>
    </xf>
    <xf numFmtId="0" fontId="0" fillId="0" borderId="30" xfId="0" applyNumberFormat="1" applyBorder="1" applyAlignment="1">
      <alignment horizontal="left" vertical="center" wrapText="1"/>
    </xf>
    <xf numFmtId="0" fontId="2" fillId="0" borderId="3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0" fillId="0" borderId="41" xfId="0" applyNumberFormat="1" applyBorder="1" applyAlignment="1">
      <alignment horizontal="left" vertical="center"/>
    </xf>
    <xf numFmtId="0" fontId="0" fillId="0" borderId="7" xfId="0" applyNumberFormat="1" applyBorder="1" applyAlignment="1">
      <alignment horizontal="left" vertical="center"/>
    </xf>
    <xf numFmtId="0" fontId="0" fillId="0" borderId="42" xfId="0" applyNumberFormat="1" applyBorder="1" applyAlignment="1">
      <alignment horizontal="left" vertical="center"/>
    </xf>
    <xf numFmtId="0" fontId="2" fillId="0" borderId="41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164" fontId="2" fillId="0" borderId="28" xfId="20" applyNumberFormat="1" applyFont="1" applyFill="1" applyBorder="1" applyAlignment="1" applyProtection="1">
      <alignment horizontal="center" vertical="center"/>
      <protection/>
    </xf>
    <xf numFmtId="164" fontId="2" fillId="0" borderId="43" xfId="20" applyNumberFormat="1" applyFont="1" applyFill="1" applyBorder="1" applyAlignment="1" applyProtection="1">
      <alignment horizontal="center" vertical="center"/>
      <protection/>
    </xf>
    <xf numFmtId="164" fontId="2" fillId="0" borderId="25" xfId="20" applyNumberFormat="1" applyFont="1" applyFill="1" applyBorder="1" applyAlignment="1" applyProtection="1">
      <alignment horizontal="center" vertical="center"/>
      <protection/>
    </xf>
    <xf numFmtId="10" fontId="2" fillId="0" borderId="24" xfId="20" applyNumberFormat="1" applyFont="1" applyFill="1" applyBorder="1" applyAlignment="1" applyProtection="1">
      <alignment horizontal="center" vertical="center"/>
      <protection/>
    </xf>
    <xf numFmtId="10" fontId="2" fillId="0" borderId="29" xfId="2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left" vertical="center" shrinkToFit="1"/>
      <protection/>
    </xf>
    <xf numFmtId="0" fontId="2" fillId="3" borderId="24" xfId="0" applyNumberFormat="1" applyFont="1" applyFill="1" applyBorder="1" applyAlignment="1" applyProtection="1">
      <alignment horizontal="left" vertical="center" shrinkToFi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39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0" borderId="41" xfId="0" applyNumberFormat="1" applyFont="1" applyFill="1" applyBorder="1" applyAlignment="1" applyProtection="1">
      <alignment vertical="center"/>
      <protection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164" fontId="2" fillId="0" borderId="39" xfId="20" applyNumberFormat="1" applyFont="1" applyFill="1" applyBorder="1" applyAlignment="1" applyProtection="1">
      <alignment horizontal="center" vertical="center"/>
      <protection/>
    </xf>
    <xf numFmtId="164" fontId="2" fillId="0" borderId="30" xfId="20" applyNumberFormat="1" applyFont="1" applyFill="1" applyBorder="1" applyAlignment="1" applyProtection="1">
      <alignment horizontal="center" vertical="center"/>
      <protection/>
    </xf>
    <xf numFmtId="164" fontId="2" fillId="0" borderId="48" xfId="20" applyNumberFormat="1" applyFont="1" applyFill="1" applyBorder="1" applyAlignment="1" applyProtection="1">
      <alignment horizontal="center" vertical="center"/>
      <protection/>
    </xf>
    <xf numFmtId="0" fontId="0" fillId="0" borderId="49" xfId="0" applyNumberFormat="1" applyFon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0" fillId="0" borderId="50" xfId="0" applyNumberFormat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52" xfId="0" applyNumberFormat="1" applyFont="1" applyFill="1" applyBorder="1" applyAlignment="1">
      <alignment horizontal="center" vertical="center" wrapText="1"/>
    </xf>
    <xf numFmtId="164" fontId="2" fillId="0" borderId="40" xfId="20" applyNumberFormat="1" applyFont="1" applyFill="1" applyBorder="1" applyAlignment="1" applyProtection="1">
      <alignment horizontal="center" vertical="center"/>
      <protection/>
    </xf>
    <xf numFmtId="164" fontId="2" fillId="0" borderId="38" xfId="20" applyNumberFormat="1" applyFont="1" applyFill="1" applyBorder="1" applyAlignment="1" applyProtection="1">
      <alignment horizontal="center" vertical="center"/>
      <protection/>
    </xf>
    <xf numFmtId="164" fontId="2" fillId="0" borderId="47" xfId="2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center" vertical="center"/>
    </xf>
    <xf numFmtId="0" fontId="0" fillId="0" borderId="53" xfId="0" applyNumberForma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53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2" fillId="2" borderId="9" xfId="0" applyNumberFormat="1" applyFont="1" applyFill="1" applyBorder="1" applyAlignment="1" applyProtection="1">
      <alignment horizontal="center" vertical="center"/>
      <protection/>
    </xf>
    <xf numFmtId="0" fontId="2" fillId="2" borderId="10" xfId="0" applyNumberFormat="1" applyFont="1" applyFill="1" applyBorder="1" applyAlignment="1" applyProtection="1">
      <alignment horizontal="center" vertical="center"/>
      <protection/>
    </xf>
    <xf numFmtId="164" fontId="2" fillId="0" borderId="14" xfId="20" applyNumberFormat="1" applyFont="1" applyFill="1" applyBorder="1" applyAlignment="1" applyProtection="1">
      <alignment horizontal="center" vertical="center"/>
      <protection/>
    </xf>
    <xf numFmtId="164" fontId="2" fillId="0" borderId="15" xfId="20" applyNumberFormat="1" applyFont="1" applyFill="1" applyBorder="1" applyAlignment="1" applyProtection="1">
      <alignment horizontal="center" vertical="center"/>
      <protection/>
    </xf>
    <xf numFmtId="164" fontId="2" fillId="0" borderId="4" xfId="20" applyNumberFormat="1" applyFont="1" applyFill="1" applyBorder="1" applyAlignment="1" applyProtection="1">
      <alignment horizontal="center" vertical="center"/>
      <protection/>
    </xf>
    <xf numFmtId="164" fontId="2" fillId="0" borderId="5" xfId="20" applyNumberFormat="1" applyFont="1" applyFill="1" applyBorder="1" applyAlignment="1" applyProtection="1">
      <alignment horizontal="center" vertical="center"/>
      <protection/>
    </xf>
    <xf numFmtId="0" fontId="2" fillId="0" borderId="54" xfId="0" applyNumberFormat="1" applyFont="1" applyFill="1" applyBorder="1" applyAlignment="1">
      <alignment horizontal="left" vertical="center" shrinkToFit="1"/>
    </xf>
    <xf numFmtId="0" fontId="2" fillId="0" borderId="20" xfId="0" applyNumberFormat="1" applyFont="1" applyFill="1" applyBorder="1" applyAlignment="1">
      <alignment horizontal="left" vertical="center" shrinkToFit="1"/>
    </xf>
    <xf numFmtId="0" fontId="0" fillId="0" borderId="55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 wrapText="1"/>
    </xf>
    <xf numFmtId="0" fontId="2" fillId="3" borderId="56" xfId="0" applyNumberFormat="1" applyFont="1" applyFill="1" applyBorder="1" applyAlignment="1">
      <alignment horizontal="left" vertical="center" shrinkToFit="1"/>
    </xf>
    <xf numFmtId="0" fontId="2" fillId="3" borderId="3" xfId="0" applyNumberFormat="1" applyFont="1" applyFill="1" applyBorder="1" applyAlignment="1">
      <alignment horizontal="left" vertical="center" shrinkToFit="1"/>
    </xf>
    <xf numFmtId="0" fontId="2" fillId="2" borderId="39" xfId="0" applyNumberFormat="1" applyFont="1" applyFill="1" applyBorder="1" applyAlignment="1" applyProtection="1">
      <alignment horizontal="center" vertical="center"/>
      <protection/>
    </xf>
    <xf numFmtId="0" fontId="2" fillId="2" borderId="40" xfId="0" applyNumberFormat="1" applyFont="1" applyFill="1" applyBorder="1" applyAlignment="1" applyProtection="1">
      <alignment horizontal="center" vertical="center"/>
      <protection/>
    </xf>
    <xf numFmtId="0" fontId="0" fillId="2" borderId="57" xfId="0" applyNumberFormat="1" applyFill="1" applyBorder="1" applyAlignment="1">
      <alignment horizontal="center" vertical="center"/>
    </xf>
    <xf numFmtId="0" fontId="0" fillId="2" borderId="58" xfId="0" applyNumberFormat="1" applyFill="1" applyBorder="1" applyAlignment="1">
      <alignment horizontal="center" vertical="center"/>
    </xf>
    <xf numFmtId="0" fontId="0" fillId="2" borderId="59" xfId="0" applyNumberFormat="1" applyFill="1" applyBorder="1" applyAlignment="1">
      <alignment horizontal="center" vertical="center"/>
    </xf>
    <xf numFmtId="0" fontId="0" fillId="2" borderId="60" xfId="0" applyNumberFormat="1" applyFill="1" applyBorder="1" applyAlignment="1">
      <alignment horizontal="center" vertical="center"/>
    </xf>
    <xf numFmtId="0" fontId="0" fillId="0" borderId="61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2" borderId="62" xfId="0" applyNumberFormat="1" applyFont="1" applyFill="1" applyBorder="1" applyAlignment="1" applyProtection="1">
      <alignment horizontal="center" vertical="center" wrapText="1"/>
      <protection/>
    </xf>
    <xf numFmtId="0" fontId="0" fillId="2" borderId="63" xfId="0" applyNumberFormat="1" applyFont="1" applyFill="1" applyBorder="1" applyAlignment="1" applyProtection="1">
      <alignment horizontal="center" vertical="center" wrapText="1"/>
      <protection/>
    </xf>
    <xf numFmtId="0" fontId="0" fillId="2" borderId="19" xfId="0" applyNumberFormat="1" applyFont="1" applyFill="1" applyBorder="1" applyAlignment="1" applyProtection="1">
      <alignment horizontal="center" vertical="center" wrapText="1"/>
      <protection/>
    </xf>
    <xf numFmtId="0" fontId="0" fillId="2" borderId="64" xfId="0" applyNumberFormat="1" applyFill="1" applyBorder="1" applyAlignment="1">
      <alignment horizontal="center" vertical="center" wrapText="1"/>
    </xf>
    <xf numFmtId="0" fontId="0" fillId="2" borderId="22" xfId="0" applyNumberFormat="1" applyFill="1" applyBorder="1" applyAlignment="1">
      <alignment horizontal="center" vertical="center" wrapText="1"/>
    </xf>
    <xf numFmtId="0" fontId="0" fillId="2" borderId="65" xfId="0" applyNumberFormat="1" applyFill="1" applyBorder="1" applyAlignment="1">
      <alignment horizontal="center" vertical="center" wrapText="1"/>
    </xf>
    <xf numFmtId="0" fontId="0" fillId="0" borderId="66" xfId="0" applyNumberFormat="1" applyFill="1" applyBorder="1" applyAlignment="1">
      <alignment horizontal="center" vertical="center"/>
    </xf>
    <xf numFmtId="0" fontId="0" fillId="0" borderId="49" xfId="0" applyNumberForma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 wrapText="1"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3" fillId="5" borderId="10" xfId="0" applyNumberFormat="1" applyFont="1" applyFill="1" applyBorder="1" applyAlignment="1" applyProtection="1">
      <alignment horizontal="center" vertical="center" wrapText="1"/>
      <protection/>
    </xf>
    <xf numFmtId="0" fontId="3" fillId="5" borderId="10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2" borderId="21" xfId="0" applyNumberFormat="1" applyFill="1" applyBorder="1" applyAlignment="1">
      <alignment horizontal="center" vertical="center" wrapText="1"/>
    </xf>
    <xf numFmtId="0" fontId="3" fillId="5" borderId="62" xfId="0" applyNumberFormat="1" applyFont="1" applyFill="1" applyBorder="1" applyAlignment="1" applyProtection="1">
      <alignment horizontal="center" vertical="center"/>
      <protection/>
    </xf>
    <xf numFmtId="0" fontId="0" fillId="2" borderId="39" xfId="0" applyNumberFormat="1" applyFont="1" applyFill="1" applyBorder="1" applyAlignment="1">
      <alignment horizontal="center" vertical="center" wrapText="1"/>
    </xf>
    <xf numFmtId="0" fontId="0" fillId="2" borderId="41" xfId="0" applyNumberFormat="1" applyFont="1" applyFill="1" applyBorder="1" applyAlignment="1">
      <alignment horizontal="center" vertical="center" wrapText="1"/>
    </xf>
    <xf numFmtId="0" fontId="3" fillId="5" borderId="61" xfId="0" applyNumberFormat="1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Fill="1" applyBorder="1" applyAlignment="1" applyProtection="1">
      <alignment horizontal="left" vertical="center" wrapText="1"/>
      <protection/>
    </xf>
    <xf numFmtId="0" fontId="4" fillId="0" borderId="4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38" xfId="0" applyNumberFormat="1" applyFont="1" applyFill="1" applyBorder="1" applyAlignment="1" applyProtection="1">
      <alignment horizontal="left" vertical="center" wrapText="1"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4" fillId="0" borderId="42" xfId="0" applyNumberFormat="1" applyFont="1" applyFill="1" applyBorder="1" applyAlignment="1" applyProtection="1">
      <alignment horizontal="left" vertical="center" wrapText="1"/>
      <protection/>
    </xf>
    <xf numFmtId="0" fontId="3" fillId="5" borderId="2" xfId="0" applyNumberFormat="1" applyFont="1" applyFill="1" applyBorder="1" applyAlignment="1" applyProtection="1">
      <alignment horizontal="center" vertical="center"/>
      <protection/>
    </xf>
    <xf numFmtId="0" fontId="0" fillId="2" borderId="2" xfId="0" applyNumberFormat="1" applyFont="1" applyFill="1" applyBorder="1" applyAlignment="1" applyProtection="1">
      <alignment horizontal="center" vertical="center"/>
      <protection/>
    </xf>
    <xf numFmtId="0" fontId="2" fillId="2" borderId="45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38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Border="1" applyAlignment="1">
      <alignment horizontal="left" vertical="center"/>
    </xf>
    <xf numFmtId="0" fontId="2" fillId="0" borderId="7" xfId="0" applyNumberFormat="1" applyFont="1" applyBorder="1" applyAlignment="1">
      <alignment horizontal="left" vertical="center"/>
    </xf>
    <xf numFmtId="0" fontId="2" fillId="0" borderId="42" xfId="0" applyNumberFormat="1" applyFont="1" applyBorder="1" applyAlignment="1">
      <alignment horizontal="left" vertical="center"/>
    </xf>
    <xf numFmtId="164" fontId="2" fillId="0" borderId="28" xfId="20" applyNumberFormat="1" applyFont="1" applyFill="1" applyBorder="1" applyAlignment="1" applyProtection="1">
      <alignment horizontal="center" vertical="center" wrapText="1"/>
      <protection/>
    </xf>
    <xf numFmtId="164" fontId="2" fillId="0" borderId="43" xfId="20" applyNumberFormat="1" applyFont="1" applyFill="1" applyBorder="1" applyAlignment="1" applyProtection="1">
      <alignment horizontal="center" vertical="center" wrapText="1"/>
      <protection/>
    </xf>
    <xf numFmtId="164" fontId="2" fillId="0" borderId="25" xfId="2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left" vertical="center" wrapText="1"/>
      <protection/>
    </xf>
    <xf numFmtId="0" fontId="2" fillId="0" borderId="51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/>
    </xf>
    <xf numFmtId="0" fontId="4" fillId="0" borderId="38" xfId="0" applyNumberFormat="1" applyFont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  <cellStyle name="쉼표 [0]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X155"/>
  <sheetViews>
    <sheetView tabSelected="1" zoomScaleSheetLayoutView="75" workbookViewId="0" topLeftCell="A1">
      <pane xSplit="2" ySplit="2" topLeftCell="C97" activePane="bottomRight" state="frozen"/>
      <selection pane="bottomRight" activeCell="U108" sqref="U108"/>
    </sheetView>
  </sheetViews>
  <sheetFormatPr defaultColWidth="9.00390625" defaultRowHeight="16.5"/>
  <cols>
    <col min="1" max="1" width="5.625" style="6" customWidth="1"/>
    <col min="2" max="2" width="18.875" style="6" customWidth="1"/>
    <col min="3" max="3" width="9.625" style="6" customWidth="1"/>
    <col min="4" max="4" width="22.625" style="7" customWidth="1"/>
    <col min="5" max="14" width="7.625" style="7" customWidth="1"/>
    <col min="15" max="16" width="8.875" style="8" customWidth="1"/>
    <col min="17" max="18" width="9.00390625" style="5" bestFit="1" customWidth="1"/>
    <col min="19" max="19" width="9.50390625" style="5" bestFit="1" customWidth="1"/>
    <col min="20" max="20" width="28.125" style="5" customWidth="1"/>
    <col min="21" max="21" width="9.00390625" style="1" bestFit="1" customWidth="1"/>
  </cols>
  <sheetData>
    <row r="1" spans="1:20" ht="24.75" customHeight="1">
      <c r="A1" s="100" t="s">
        <v>15</v>
      </c>
      <c r="B1" s="101"/>
      <c r="C1" s="102" t="s">
        <v>13</v>
      </c>
      <c r="D1" s="103"/>
      <c r="E1" s="89" t="s">
        <v>116</v>
      </c>
      <c r="F1" s="89"/>
      <c r="G1" s="178" t="s">
        <v>134</v>
      </c>
      <c r="H1" s="179"/>
      <c r="I1" s="99" t="s">
        <v>154</v>
      </c>
      <c r="J1" s="99"/>
      <c r="K1" s="178" t="s">
        <v>133</v>
      </c>
      <c r="L1" s="179"/>
      <c r="M1" s="99" t="s">
        <v>45</v>
      </c>
      <c r="N1" s="99"/>
      <c r="O1" s="208" t="s">
        <v>48</v>
      </c>
      <c r="P1" s="209" t="s">
        <v>46</v>
      </c>
      <c r="Q1" s="207" t="s">
        <v>3</v>
      </c>
      <c r="R1" s="102" t="s">
        <v>10</v>
      </c>
      <c r="S1" s="103"/>
      <c r="T1" s="99" t="s">
        <v>151</v>
      </c>
    </row>
    <row r="2" spans="1:20" ht="33" customHeight="1">
      <c r="A2" s="100" t="s">
        <v>147</v>
      </c>
      <c r="B2" s="101"/>
      <c r="C2" s="104"/>
      <c r="D2" s="105"/>
      <c r="E2" s="38" t="s">
        <v>11</v>
      </c>
      <c r="F2" s="39" t="s">
        <v>16</v>
      </c>
      <c r="G2" s="40" t="s">
        <v>11</v>
      </c>
      <c r="H2" s="39" t="s">
        <v>16</v>
      </c>
      <c r="I2" s="26" t="s">
        <v>11</v>
      </c>
      <c r="J2" s="39" t="s">
        <v>16</v>
      </c>
      <c r="K2" s="40" t="s">
        <v>11</v>
      </c>
      <c r="L2" s="39" t="s">
        <v>16</v>
      </c>
      <c r="M2" s="26" t="s">
        <v>11</v>
      </c>
      <c r="N2" s="39" t="s">
        <v>16</v>
      </c>
      <c r="O2" s="208"/>
      <c r="P2" s="210"/>
      <c r="Q2" s="207"/>
      <c r="R2" s="78" t="s">
        <v>98</v>
      </c>
      <c r="S2" s="39" t="s">
        <v>16</v>
      </c>
      <c r="T2" s="99"/>
    </row>
    <row r="3" spans="1:20" ht="33.15" customHeight="1">
      <c r="A3" s="196">
        <v>1</v>
      </c>
      <c r="B3" s="199" t="s">
        <v>153</v>
      </c>
      <c r="C3" s="62" t="s">
        <v>53</v>
      </c>
      <c r="D3" s="48" t="s">
        <v>64</v>
      </c>
      <c r="E3" s="41">
        <f>농구교실!E3</f>
        <v>20</v>
      </c>
      <c r="F3" s="42">
        <f>농구교실!F3</f>
        <v>17</v>
      </c>
      <c r="G3" s="41">
        <f>농구교실!G3</f>
        <v>1</v>
      </c>
      <c r="H3" s="42">
        <f>농구교실!H3</f>
        <v>7</v>
      </c>
      <c r="I3" s="43">
        <f>농구교실!I3</f>
        <v>0</v>
      </c>
      <c r="J3" s="17">
        <f>농구교실!J3</f>
        <v>1</v>
      </c>
      <c r="K3" s="41">
        <f>농구교실!K3</f>
        <v>0</v>
      </c>
      <c r="L3" s="42">
        <f>농구교실!L3</f>
        <v>0</v>
      </c>
      <c r="M3" s="43">
        <f>농구교실!M3</f>
        <v>0</v>
      </c>
      <c r="N3" s="17">
        <f>농구교실!N3</f>
        <v>0</v>
      </c>
      <c r="O3" s="32">
        <f aca="true" t="shared" si="0" ref="O3:P7">SUM(E3,G3,I3,K3,M3)</f>
        <v>21</v>
      </c>
      <c r="P3" s="33">
        <f t="shared" si="0"/>
        <v>25</v>
      </c>
      <c r="Q3" s="166">
        <f>농구교실!Q3</f>
        <v>34</v>
      </c>
      <c r="R3" s="182">
        <f>농구교실!R3</f>
        <v>0.7</v>
      </c>
      <c r="S3" s="180">
        <f>P3/Q3</f>
        <v>0.7352941176470589</v>
      </c>
      <c r="T3" s="157" t="str">
        <f>농구교실!T3</f>
        <v>525(학생)/ 625(학부모)</v>
      </c>
    </row>
    <row r="4" spans="1:20" s="15" customFormat="1" ht="21.4">
      <c r="A4" s="197"/>
      <c r="B4" s="200"/>
      <c r="C4" s="202" t="s">
        <v>200</v>
      </c>
      <c r="D4" s="49" t="s">
        <v>101</v>
      </c>
      <c r="E4" s="51">
        <f>농구교실!E4</f>
        <v>21</v>
      </c>
      <c r="F4" s="52">
        <f>농구교실!F4</f>
        <v>17</v>
      </c>
      <c r="G4" s="51">
        <f>농구교실!G4</f>
        <v>0</v>
      </c>
      <c r="H4" s="52">
        <f>농구교실!H4</f>
        <v>6</v>
      </c>
      <c r="I4" s="53">
        <f>농구교실!I4</f>
        <v>0</v>
      </c>
      <c r="J4" s="54">
        <f>농구교실!J4</f>
        <v>2</v>
      </c>
      <c r="K4" s="51">
        <f>농구교실!K4</f>
        <v>0</v>
      </c>
      <c r="L4" s="52">
        <f>농구교실!L4</f>
        <v>0</v>
      </c>
      <c r="M4" s="53">
        <f>농구교실!M4</f>
        <v>0</v>
      </c>
      <c r="N4" s="52">
        <f>농구교실!N4</f>
        <v>0</v>
      </c>
      <c r="O4" s="46">
        <f t="shared" si="0"/>
        <v>21</v>
      </c>
      <c r="P4" s="47">
        <f t="shared" si="0"/>
        <v>25</v>
      </c>
      <c r="Q4" s="167"/>
      <c r="R4" s="183"/>
      <c r="S4" s="181"/>
      <c r="T4" s="158"/>
    </row>
    <row r="5" spans="1:20" ht="32.1">
      <c r="A5" s="197"/>
      <c r="B5" s="200"/>
      <c r="C5" s="203"/>
      <c r="D5" s="48" t="s">
        <v>18</v>
      </c>
      <c r="E5" s="51">
        <f>농구교실!E5</f>
        <v>20</v>
      </c>
      <c r="F5" s="52">
        <f>농구교실!F5</f>
        <v>17</v>
      </c>
      <c r="G5" s="51">
        <f>농구교실!G5</f>
        <v>1</v>
      </c>
      <c r="H5" s="52">
        <f>농구교실!H5</f>
        <v>5</v>
      </c>
      <c r="I5" s="53">
        <f>농구교실!I5</f>
        <v>0</v>
      </c>
      <c r="J5" s="54">
        <f>농구교실!J5</f>
        <v>3</v>
      </c>
      <c r="K5" s="51">
        <f>농구교실!K5</f>
        <v>0</v>
      </c>
      <c r="L5" s="52">
        <f>농구교실!L5</f>
        <v>0</v>
      </c>
      <c r="M5" s="53">
        <f>농구교실!M5</f>
        <v>0</v>
      </c>
      <c r="N5" s="52">
        <f>농구교실!N5</f>
        <v>0</v>
      </c>
      <c r="O5" s="46">
        <f t="shared" si="0"/>
        <v>21</v>
      </c>
      <c r="P5" s="47">
        <f t="shared" si="0"/>
        <v>25</v>
      </c>
      <c r="Q5" s="167"/>
      <c r="R5" s="183"/>
      <c r="S5" s="181"/>
      <c r="T5" s="158"/>
    </row>
    <row r="6" spans="1:20" ht="21.4">
      <c r="A6" s="197"/>
      <c r="B6" s="200"/>
      <c r="C6" s="204" t="s">
        <v>202</v>
      </c>
      <c r="D6" s="50" t="s">
        <v>66</v>
      </c>
      <c r="E6" s="51">
        <f>농구교실!E6</f>
        <v>20</v>
      </c>
      <c r="F6" s="52">
        <f>농구교실!F6</f>
        <v>17</v>
      </c>
      <c r="G6" s="51">
        <f>농구교실!G6</f>
        <v>1</v>
      </c>
      <c r="H6" s="52">
        <f>농구교실!H6</f>
        <v>5</v>
      </c>
      <c r="I6" s="53">
        <f>농구교실!I6</f>
        <v>0</v>
      </c>
      <c r="J6" s="54">
        <f>농구교실!J6</f>
        <v>3</v>
      </c>
      <c r="K6" s="51">
        <f>농구교실!K6</f>
        <v>0</v>
      </c>
      <c r="L6" s="52">
        <f>농구교실!L6</f>
        <v>0</v>
      </c>
      <c r="M6" s="53">
        <f>농구교실!M6</f>
        <v>0</v>
      </c>
      <c r="N6" s="52">
        <f>농구교실!N6</f>
        <v>0</v>
      </c>
      <c r="O6" s="46">
        <f t="shared" si="0"/>
        <v>21</v>
      </c>
      <c r="P6" s="47">
        <f t="shared" si="0"/>
        <v>25</v>
      </c>
      <c r="Q6" s="167"/>
      <c r="R6" s="183"/>
      <c r="S6" s="181"/>
      <c r="T6" s="158"/>
    </row>
    <row r="7" spans="1:20" ht="32.1">
      <c r="A7" s="198"/>
      <c r="B7" s="201"/>
      <c r="C7" s="203"/>
      <c r="D7" s="50" t="s">
        <v>61</v>
      </c>
      <c r="E7" s="55">
        <f>농구교실!E7</f>
        <v>20</v>
      </c>
      <c r="F7" s="56">
        <f>농구교실!F7</f>
        <v>17</v>
      </c>
      <c r="G7" s="55">
        <f>농구교실!G7</f>
        <v>0</v>
      </c>
      <c r="H7" s="56">
        <f>농구교실!H7</f>
        <v>6</v>
      </c>
      <c r="I7" s="57">
        <f>농구교실!I7</f>
        <v>1</v>
      </c>
      <c r="J7" s="9">
        <f>농구교실!J7</f>
        <v>1</v>
      </c>
      <c r="K7" s="55">
        <f>농구교실!K7</f>
        <v>0</v>
      </c>
      <c r="L7" s="56">
        <f>농구교실!L7</f>
        <v>1</v>
      </c>
      <c r="M7" s="57">
        <f>농구교실!M7</f>
        <v>0</v>
      </c>
      <c r="N7" s="9">
        <f>농구교실!N7</f>
        <v>0</v>
      </c>
      <c r="O7" s="46">
        <f t="shared" si="0"/>
        <v>21</v>
      </c>
      <c r="P7" s="47">
        <f t="shared" si="0"/>
        <v>25</v>
      </c>
      <c r="Q7" s="168"/>
      <c r="R7" s="183"/>
      <c r="S7" s="181"/>
      <c r="T7" s="159"/>
    </row>
    <row r="8" spans="1:20" ht="30" customHeight="1">
      <c r="A8" s="205" t="s">
        <v>14</v>
      </c>
      <c r="B8" s="206"/>
      <c r="C8" s="206"/>
      <c r="D8" s="206"/>
      <c r="E8" s="29">
        <f aca="true" t="shared" si="1" ref="E8:N8">SUM(E3:E7)</f>
        <v>101</v>
      </c>
      <c r="F8" s="30">
        <f t="shared" si="1"/>
        <v>85</v>
      </c>
      <c r="G8" s="29">
        <f t="shared" si="1"/>
        <v>3</v>
      </c>
      <c r="H8" s="30">
        <f t="shared" si="1"/>
        <v>29</v>
      </c>
      <c r="I8" s="45">
        <f t="shared" si="1"/>
        <v>1</v>
      </c>
      <c r="J8" s="44">
        <f t="shared" si="1"/>
        <v>10</v>
      </c>
      <c r="K8" s="29">
        <f t="shared" si="1"/>
        <v>0</v>
      </c>
      <c r="L8" s="30">
        <f t="shared" si="1"/>
        <v>1</v>
      </c>
      <c r="M8" s="45">
        <f t="shared" si="1"/>
        <v>0</v>
      </c>
      <c r="N8" s="44">
        <f t="shared" si="1"/>
        <v>0</v>
      </c>
      <c r="O8" s="36">
        <f>(E8*5)+(G8*4)+(I8*3)+(K8*2)+(M8*1)</f>
        <v>520</v>
      </c>
      <c r="P8" s="37">
        <f>(F8*5)+(H8*4)+(J8*3)+(L8*2)+(N8*1)</f>
        <v>573</v>
      </c>
      <c r="Q8" s="163" t="str">
        <f>농구교실!Q8</f>
        <v>99.0%(학생) / 91.6%(학부모) &lt;-- 점수 평균</v>
      </c>
      <c r="R8" s="164"/>
      <c r="S8" s="164"/>
      <c r="T8" s="165"/>
    </row>
    <row r="9" spans="1:20" ht="33.15" customHeight="1">
      <c r="A9" s="211">
        <v>2</v>
      </c>
      <c r="B9" s="199" t="s">
        <v>137</v>
      </c>
      <c r="C9" s="63" t="s">
        <v>53</v>
      </c>
      <c r="D9" s="48" t="s">
        <v>64</v>
      </c>
      <c r="E9" s="41">
        <f>로봇조립!E3</f>
        <v>8</v>
      </c>
      <c r="F9" s="42">
        <f>로봇조립!F3</f>
        <v>13</v>
      </c>
      <c r="G9" s="41">
        <f>로봇조립!G3</f>
        <v>1</v>
      </c>
      <c r="H9" s="42">
        <f>로봇조립!H3</f>
        <v>17</v>
      </c>
      <c r="I9" s="43">
        <f>로봇조립!I3</f>
        <v>0</v>
      </c>
      <c r="J9" s="17">
        <f>로봇조립!J3</f>
        <v>0</v>
      </c>
      <c r="K9" s="41">
        <f>로봇조립!K3</f>
        <v>0</v>
      </c>
      <c r="L9" s="42">
        <f>로봇조립!L3</f>
        <v>0</v>
      </c>
      <c r="M9" s="43">
        <f>로봇조립!M3</f>
        <v>0</v>
      </c>
      <c r="N9" s="17">
        <f>로봇조립!N3</f>
        <v>1</v>
      </c>
      <c r="O9" s="32">
        <f aca="true" t="shared" si="2" ref="O9:P13">SUM(E9,G9,I9,K9,M9)</f>
        <v>9</v>
      </c>
      <c r="P9" s="33">
        <f t="shared" si="2"/>
        <v>31</v>
      </c>
      <c r="Q9" s="166">
        <f>로봇조립!Q3</f>
        <v>37</v>
      </c>
      <c r="R9" s="182">
        <f>로봇조립!R3</f>
        <v>0.818</v>
      </c>
      <c r="S9" s="180">
        <f>P9/Q9</f>
        <v>0.8378378378378378</v>
      </c>
      <c r="T9" s="157" t="str">
        <f>로봇조립!T3</f>
        <v>225(학생)/ 775(학부모)</v>
      </c>
    </row>
    <row r="10" spans="1:20" ht="21.4">
      <c r="A10" s="212"/>
      <c r="B10" s="200"/>
      <c r="C10" s="213" t="s">
        <v>200</v>
      </c>
      <c r="D10" s="49" t="s">
        <v>101</v>
      </c>
      <c r="E10" s="51">
        <f>로봇조립!E4</f>
        <v>7</v>
      </c>
      <c r="F10" s="52">
        <f>로봇조립!F4</f>
        <v>14</v>
      </c>
      <c r="G10" s="51">
        <f>로봇조립!G4</f>
        <v>2</v>
      </c>
      <c r="H10" s="52">
        <f>로봇조립!H4</f>
        <v>15</v>
      </c>
      <c r="I10" s="53">
        <f>로봇조립!I4</f>
        <v>0</v>
      </c>
      <c r="J10" s="54">
        <f>로봇조립!J4</f>
        <v>2</v>
      </c>
      <c r="K10" s="51">
        <f>로봇조립!K4</f>
        <v>0</v>
      </c>
      <c r="L10" s="52">
        <f>로봇조립!L4</f>
        <v>0</v>
      </c>
      <c r="M10" s="53">
        <f>로봇조립!M4</f>
        <v>0</v>
      </c>
      <c r="N10" s="52">
        <f>로봇조립!N4</f>
        <v>0</v>
      </c>
      <c r="O10" s="46">
        <f t="shared" si="2"/>
        <v>9</v>
      </c>
      <c r="P10" s="47">
        <f t="shared" si="2"/>
        <v>31</v>
      </c>
      <c r="Q10" s="167"/>
      <c r="R10" s="183"/>
      <c r="S10" s="181"/>
      <c r="T10" s="158"/>
    </row>
    <row r="11" spans="1:20" ht="32.1">
      <c r="A11" s="212"/>
      <c r="B11" s="200"/>
      <c r="C11" s="213"/>
      <c r="D11" s="48" t="s">
        <v>18</v>
      </c>
      <c r="E11" s="51">
        <f>로봇조립!E5</f>
        <v>7</v>
      </c>
      <c r="F11" s="52">
        <f>로봇조립!F5</f>
        <v>13</v>
      </c>
      <c r="G11" s="51">
        <f>로봇조립!G5</f>
        <v>2</v>
      </c>
      <c r="H11" s="52">
        <f>로봇조립!H5</f>
        <v>13</v>
      </c>
      <c r="I11" s="53">
        <f>로봇조립!I5</f>
        <v>0</v>
      </c>
      <c r="J11" s="54">
        <f>로봇조립!J5</f>
        <v>4</v>
      </c>
      <c r="K11" s="51">
        <f>로봇조립!K5</f>
        <v>0</v>
      </c>
      <c r="L11" s="52">
        <f>로봇조립!L5</f>
        <v>0</v>
      </c>
      <c r="M11" s="53">
        <f>로봇조립!M5</f>
        <v>0</v>
      </c>
      <c r="N11" s="52">
        <f>로봇조립!N5</f>
        <v>1</v>
      </c>
      <c r="O11" s="46">
        <f t="shared" si="2"/>
        <v>9</v>
      </c>
      <c r="P11" s="47">
        <f t="shared" si="2"/>
        <v>31</v>
      </c>
      <c r="Q11" s="167"/>
      <c r="R11" s="183"/>
      <c r="S11" s="181"/>
      <c r="T11" s="158"/>
    </row>
    <row r="12" spans="1:20" ht="21.4">
      <c r="A12" s="212"/>
      <c r="B12" s="200"/>
      <c r="C12" s="213" t="s">
        <v>202</v>
      </c>
      <c r="D12" s="50" t="s">
        <v>66</v>
      </c>
      <c r="E12" s="51">
        <f>로봇조립!E6</f>
        <v>8</v>
      </c>
      <c r="F12" s="52">
        <f>로봇조립!F6</f>
        <v>14</v>
      </c>
      <c r="G12" s="51">
        <f>로봇조립!G6</f>
        <v>1</v>
      </c>
      <c r="H12" s="52">
        <f>로봇조립!H6</f>
        <v>16</v>
      </c>
      <c r="I12" s="53">
        <f>로봇조립!I6</f>
        <v>0</v>
      </c>
      <c r="J12" s="54">
        <f>로봇조립!J6</f>
        <v>0</v>
      </c>
      <c r="K12" s="51">
        <f>로봇조립!K6</f>
        <v>0</v>
      </c>
      <c r="L12" s="52">
        <f>로봇조립!L6</f>
        <v>0</v>
      </c>
      <c r="M12" s="53">
        <f>로봇조립!M6</f>
        <v>0</v>
      </c>
      <c r="N12" s="52">
        <f>로봇조립!N6</f>
        <v>1</v>
      </c>
      <c r="O12" s="46">
        <f t="shared" si="2"/>
        <v>9</v>
      </c>
      <c r="P12" s="47">
        <f t="shared" si="2"/>
        <v>31</v>
      </c>
      <c r="Q12" s="167"/>
      <c r="R12" s="183"/>
      <c r="S12" s="181"/>
      <c r="T12" s="158"/>
    </row>
    <row r="13" spans="1:20" ht="32.1">
      <c r="A13" s="212"/>
      <c r="B13" s="201"/>
      <c r="C13" s="213"/>
      <c r="D13" s="50" t="s">
        <v>61</v>
      </c>
      <c r="E13" s="55">
        <f>로봇조립!E7</f>
        <v>7</v>
      </c>
      <c r="F13" s="56">
        <f>로봇조립!F7</f>
        <v>14</v>
      </c>
      <c r="G13" s="55">
        <f>로봇조립!G7</f>
        <v>2</v>
      </c>
      <c r="H13" s="56">
        <f>로봇조립!H7</f>
        <v>13</v>
      </c>
      <c r="I13" s="57">
        <f>로봇조립!I7</f>
        <v>0</v>
      </c>
      <c r="J13" s="9">
        <f>로봇조립!J7</f>
        <v>3</v>
      </c>
      <c r="K13" s="55">
        <f>로봇조립!K7</f>
        <v>0</v>
      </c>
      <c r="L13" s="56">
        <f>로봇조립!L7</f>
        <v>0</v>
      </c>
      <c r="M13" s="57">
        <f>로봇조립!M7</f>
        <v>0</v>
      </c>
      <c r="N13" s="9">
        <f>로봇조립!N7</f>
        <v>1</v>
      </c>
      <c r="O13" s="46">
        <f t="shared" si="2"/>
        <v>9</v>
      </c>
      <c r="P13" s="47">
        <f t="shared" si="2"/>
        <v>31</v>
      </c>
      <c r="Q13" s="168"/>
      <c r="R13" s="183"/>
      <c r="S13" s="181"/>
      <c r="T13" s="159"/>
    </row>
    <row r="14" spans="1:20" ht="30" customHeight="1">
      <c r="A14" s="205" t="s">
        <v>14</v>
      </c>
      <c r="B14" s="206"/>
      <c r="C14" s="206"/>
      <c r="D14" s="206"/>
      <c r="E14" s="29">
        <f aca="true" t="shared" si="3" ref="E14:N14">SUM(E9:E13)</f>
        <v>37</v>
      </c>
      <c r="F14" s="30">
        <f t="shared" si="3"/>
        <v>68</v>
      </c>
      <c r="G14" s="29">
        <f t="shared" si="3"/>
        <v>8</v>
      </c>
      <c r="H14" s="30">
        <f t="shared" si="3"/>
        <v>74</v>
      </c>
      <c r="I14" s="45">
        <f t="shared" si="3"/>
        <v>0</v>
      </c>
      <c r="J14" s="44">
        <f t="shared" si="3"/>
        <v>9</v>
      </c>
      <c r="K14" s="29">
        <f t="shared" si="3"/>
        <v>0</v>
      </c>
      <c r="L14" s="30">
        <f t="shared" si="3"/>
        <v>0</v>
      </c>
      <c r="M14" s="45">
        <f t="shared" si="3"/>
        <v>0</v>
      </c>
      <c r="N14" s="44">
        <f t="shared" si="3"/>
        <v>4</v>
      </c>
      <c r="O14" s="36">
        <f>(E14*5)+(G14*4)+(I14*3)+(K14*2)+(M14*1)</f>
        <v>217</v>
      </c>
      <c r="P14" s="37">
        <f>(F14*5)+(H14*4)+(J14*3)+(L14*2)+(N14*1)</f>
        <v>667</v>
      </c>
      <c r="Q14" s="163" t="str">
        <f>로봇조립!Q8</f>
        <v>96.4%(학생) / 86.0%(학부모) &lt;-- 점수 평균</v>
      </c>
      <c r="R14" s="164"/>
      <c r="S14" s="164"/>
      <c r="T14" s="165"/>
    </row>
    <row r="15" spans="1:20" ht="32.25" customHeight="1">
      <c r="A15" s="196">
        <v>3</v>
      </c>
      <c r="B15" s="199" t="s">
        <v>139</v>
      </c>
      <c r="C15" s="62" t="s">
        <v>53</v>
      </c>
      <c r="D15" s="48" t="s">
        <v>64</v>
      </c>
      <c r="E15" s="41">
        <f>'마술의 세계'!E3</f>
        <v>8</v>
      </c>
      <c r="F15" s="42">
        <f>'마술의 세계'!F3</f>
        <v>17</v>
      </c>
      <c r="G15" s="41">
        <f>'마술의 세계'!G3</f>
        <v>0</v>
      </c>
      <c r="H15" s="42">
        <f>'마술의 세계'!H3</f>
        <v>4</v>
      </c>
      <c r="I15" s="43">
        <f>'마술의 세계'!I3</f>
        <v>0</v>
      </c>
      <c r="J15" s="17">
        <f>'마술의 세계'!J3</f>
        <v>0</v>
      </c>
      <c r="K15" s="41">
        <f>'마술의 세계'!K3</f>
        <v>0</v>
      </c>
      <c r="L15" s="42">
        <f>'마술의 세계'!L3</f>
        <v>0</v>
      </c>
      <c r="M15" s="43">
        <f>'마술의 세계'!M3</f>
        <v>0</v>
      </c>
      <c r="N15" s="17">
        <f>'마술의 세계'!N3</f>
        <v>0</v>
      </c>
      <c r="O15" s="32">
        <f aca="true" t="shared" si="4" ref="O15:P19">SUM(E15,G15,I15,K15,M15)</f>
        <v>8</v>
      </c>
      <c r="P15" s="33">
        <f t="shared" si="4"/>
        <v>21</v>
      </c>
      <c r="Q15" s="166">
        <f>'마술의 세계'!Q3</f>
        <v>25</v>
      </c>
      <c r="R15" s="182">
        <f>'마술의 세계'!R3</f>
        <v>0.888</v>
      </c>
      <c r="S15" s="180">
        <f>P15/Q15</f>
        <v>0.84</v>
      </c>
      <c r="T15" s="157" t="str">
        <f>'마술의 세계'!T3</f>
        <v>200(학생)/ 525(학부모)</v>
      </c>
    </row>
    <row r="16" spans="1:20" ht="21.4">
      <c r="A16" s="197"/>
      <c r="B16" s="200"/>
      <c r="C16" s="202" t="s">
        <v>200</v>
      </c>
      <c r="D16" s="49" t="s">
        <v>101</v>
      </c>
      <c r="E16" s="51">
        <f>'마술의 세계'!E4</f>
        <v>8</v>
      </c>
      <c r="F16" s="52">
        <f>'마술의 세계'!F4</f>
        <v>17</v>
      </c>
      <c r="G16" s="51">
        <f>'마술의 세계'!G4</f>
        <v>0</v>
      </c>
      <c r="H16" s="52">
        <f>'마술의 세계'!H4</f>
        <v>3</v>
      </c>
      <c r="I16" s="53">
        <f>'마술의 세계'!I4</f>
        <v>0</v>
      </c>
      <c r="J16" s="54">
        <f>'마술의 세계'!J4</f>
        <v>1</v>
      </c>
      <c r="K16" s="51">
        <f>'마술의 세계'!K4</f>
        <v>0</v>
      </c>
      <c r="L16" s="52">
        <f>'마술의 세계'!L4</f>
        <v>0</v>
      </c>
      <c r="M16" s="53">
        <f>'마술의 세계'!M4</f>
        <v>0</v>
      </c>
      <c r="N16" s="52">
        <f>'마술의 세계'!N4</f>
        <v>0</v>
      </c>
      <c r="O16" s="46">
        <f t="shared" si="4"/>
        <v>8</v>
      </c>
      <c r="P16" s="47">
        <f t="shared" si="4"/>
        <v>21</v>
      </c>
      <c r="Q16" s="167"/>
      <c r="R16" s="183"/>
      <c r="S16" s="181"/>
      <c r="T16" s="158"/>
    </row>
    <row r="17" spans="1:20" ht="32.1">
      <c r="A17" s="197"/>
      <c r="B17" s="200"/>
      <c r="C17" s="203"/>
      <c r="D17" s="48" t="s">
        <v>18</v>
      </c>
      <c r="E17" s="51">
        <f>'마술의 세계'!E5</f>
        <v>7</v>
      </c>
      <c r="F17" s="52">
        <f>'마술의 세계'!F5</f>
        <v>17</v>
      </c>
      <c r="G17" s="51">
        <f>'마술의 세계'!G5</f>
        <v>1</v>
      </c>
      <c r="H17" s="52">
        <f>'마술의 세계'!H5</f>
        <v>4</v>
      </c>
      <c r="I17" s="53">
        <f>'마술의 세계'!I5</f>
        <v>0</v>
      </c>
      <c r="J17" s="54">
        <f>'마술의 세계'!J5</f>
        <v>0</v>
      </c>
      <c r="K17" s="51">
        <f>'마술의 세계'!K5</f>
        <v>0</v>
      </c>
      <c r="L17" s="52">
        <f>'마술의 세계'!L5</f>
        <v>0</v>
      </c>
      <c r="M17" s="53">
        <f>'마술의 세계'!M5</f>
        <v>0</v>
      </c>
      <c r="N17" s="52">
        <f>'마술의 세계'!N5</f>
        <v>0</v>
      </c>
      <c r="O17" s="46">
        <f t="shared" si="4"/>
        <v>8</v>
      </c>
      <c r="P17" s="47">
        <f t="shared" si="4"/>
        <v>21</v>
      </c>
      <c r="Q17" s="167"/>
      <c r="R17" s="183"/>
      <c r="S17" s="181"/>
      <c r="T17" s="158"/>
    </row>
    <row r="18" spans="1:20" ht="21.4">
      <c r="A18" s="197"/>
      <c r="B18" s="200"/>
      <c r="C18" s="204" t="s">
        <v>202</v>
      </c>
      <c r="D18" s="50" t="s">
        <v>66</v>
      </c>
      <c r="E18" s="51">
        <f>'마술의 세계'!E6</f>
        <v>7</v>
      </c>
      <c r="F18" s="52">
        <f>'마술의 세계'!F6</f>
        <v>16</v>
      </c>
      <c r="G18" s="51">
        <f>'마술의 세계'!G6</f>
        <v>1</v>
      </c>
      <c r="H18" s="52">
        <f>'마술의 세계'!H6</f>
        <v>4</v>
      </c>
      <c r="I18" s="53">
        <f>'마술의 세계'!I6</f>
        <v>0</v>
      </c>
      <c r="J18" s="54">
        <f>'마술의 세계'!J6</f>
        <v>1</v>
      </c>
      <c r="K18" s="51">
        <f>'마술의 세계'!K6</f>
        <v>0</v>
      </c>
      <c r="L18" s="52">
        <f>'마술의 세계'!L6</f>
        <v>0</v>
      </c>
      <c r="M18" s="53">
        <f>'마술의 세계'!M6</f>
        <v>0</v>
      </c>
      <c r="N18" s="52">
        <f>'마술의 세계'!N6</f>
        <v>0</v>
      </c>
      <c r="O18" s="46">
        <f t="shared" si="4"/>
        <v>8</v>
      </c>
      <c r="P18" s="47">
        <f t="shared" si="4"/>
        <v>21</v>
      </c>
      <c r="Q18" s="167"/>
      <c r="R18" s="183"/>
      <c r="S18" s="181"/>
      <c r="T18" s="158"/>
    </row>
    <row r="19" spans="1:20" ht="32.1">
      <c r="A19" s="198"/>
      <c r="B19" s="201"/>
      <c r="C19" s="203"/>
      <c r="D19" s="50" t="s">
        <v>61</v>
      </c>
      <c r="E19" s="55">
        <f>'마술의 세계'!E7</f>
        <v>7</v>
      </c>
      <c r="F19" s="56">
        <f>'마술의 세계'!F7</f>
        <v>16</v>
      </c>
      <c r="G19" s="55">
        <f>'마술의 세계'!G7</f>
        <v>1</v>
      </c>
      <c r="H19" s="56">
        <f>'마술의 세계'!H7</f>
        <v>5</v>
      </c>
      <c r="I19" s="57">
        <f>'마술의 세계'!I7</f>
        <v>0</v>
      </c>
      <c r="J19" s="9">
        <f>'마술의 세계'!J7</f>
        <v>0</v>
      </c>
      <c r="K19" s="55">
        <f>'마술의 세계'!K7</f>
        <v>0</v>
      </c>
      <c r="L19" s="56">
        <f>'마술의 세계'!L7</f>
        <v>0</v>
      </c>
      <c r="M19" s="57">
        <f>'마술의 세계'!M7</f>
        <v>0</v>
      </c>
      <c r="N19" s="9">
        <f>'마술의 세계'!N7</f>
        <v>0</v>
      </c>
      <c r="O19" s="46">
        <f t="shared" si="4"/>
        <v>8</v>
      </c>
      <c r="P19" s="47">
        <f t="shared" si="4"/>
        <v>21</v>
      </c>
      <c r="Q19" s="168"/>
      <c r="R19" s="183"/>
      <c r="S19" s="181"/>
      <c r="T19" s="159"/>
    </row>
    <row r="20" spans="1:20" ht="30" customHeight="1">
      <c r="A20" s="205" t="s">
        <v>14</v>
      </c>
      <c r="B20" s="206"/>
      <c r="C20" s="206"/>
      <c r="D20" s="206"/>
      <c r="E20" s="29">
        <f aca="true" t="shared" si="5" ref="E20:N20">SUM(E15:E19)</f>
        <v>37</v>
      </c>
      <c r="F20" s="30">
        <f t="shared" si="5"/>
        <v>83</v>
      </c>
      <c r="G20" s="29">
        <f t="shared" si="5"/>
        <v>3</v>
      </c>
      <c r="H20" s="30">
        <f t="shared" si="5"/>
        <v>20</v>
      </c>
      <c r="I20" s="45">
        <f t="shared" si="5"/>
        <v>0</v>
      </c>
      <c r="J20" s="44">
        <f t="shared" si="5"/>
        <v>2</v>
      </c>
      <c r="K20" s="29">
        <f t="shared" si="5"/>
        <v>0</v>
      </c>
      <c r="L20" s="30">
        <f t="shared" si="5"/>
        <v>0</v>
      </c>
      <c r="M20" s="45">
        <f t="shared" si="5"/>
        <v>0</v>
      </c>
      <c r="N20" s="44">
        <f t="shared" si="5"/>
        <v>0</v>
      </c>
      <c r="O20" s="36">
        <f>(E20*5)+(G20*4)+(I20*3)+(K20*2)+(M20*1)</f>
        <v>197</v>
      </c>
      <c r="P20" s="37">
        <f>(F20*5)+(H20*4)+(J20*3)+(L20*2)+(N20*1)</f>
        <v>501</v>
      </c>
      <c r="Q20" s="163" t="str">
        <f>'마술의 세계'!Q8</f>
        <v>98.5%(학생) / 95.4%(학부모) &lt;-- 점수 평균</v>
      </c>
      <c r="R20" s="164"/>
      <c r="S20" s="164"/>
      <c r="T20" s="165"/>
    </row>
    <row r="21" spans="1:20" ht="32.25" customHeight="1">
      <c r="A21" s="196">
        <v>5</v>
      </c>
      <c r="B21" s="199" t="s">
        <v>12</v>
      </c>
      <c r="C21" s="62" t="s">
        <v>53</v>
      </c>
      <c r="D21" s="48" t="s">
        <v>64</v>
      </c>
      <c r="E21" s="41">
        <f>바둑!E3</f>
        <v>4</v>
      </c>
      <c r="F21" s="42">
        <f>바둑!F3</f>
        <v>13</v>
      </c>
      <c r="G21" s="41">
        <f>바둑!G3</f>
        <v>1</v>
      </c>
      <c r="H21" s="42">
        <f>바둑!H3</f>
        <v>5</v>
      </c>
      <c r="I21" s="43">
        <f>바둑!I3</f>
        <v>0</v>
      </c>
      <c r="J21" s="17">
        <f>바둑!J3</f>
        <v>0</v>
      </c>
      <c r="K21" s="41">
        <f>바둑!K3</f>
        <v>0</v>
      </c>
      <c r="L21" s="42">
        <f>바둑!L3</f>
        <v>0</v>
      </c>
      <c r="M21" s="43">
        <f>바둑!M3</f>
        <v>0</v>
      </c>
      <c r="N21" s="17">
        <f>바둑!N3</f>
        <v>0</v>
      </c>
      <c r="O21" s="32">
        <f aca="true" t="shared" si="6" ref="O21:P25">SUM(E21,G21,I21,K21,M21)</f>
        <v>5</v>
      </c>
      <c r="P21" s="33">
        <f t="shared" si="6"/>
        <v>18</v>
      </c>
      <c r="Q21" s="166">
        <f>바둑!Q3</f>
        <v>20</v>
      </c>
      <c r="R21" s="160">
        <f>바둑!R3</f>
        <v>0.7140000000000001</v>
      </c>
      <c r="S21" s="169">
        <f>P21/Q21</f>
        <v>0.9</v>
      </c>
      <c r="T21" s="157" t="str">
        <f>바둑!T3</f>
        <v>125(학생)/ 450(학부모)</v>
      </c>
    </row>
    <row r="22" spans="1:20" ht="21.4">
      <c r="A22" s="197"/>
      <c r="B22" s="200"/>
      <c r="C22" s="202" t="s">
        <v>200</v>
      </c>
      <c r="D22" s="49" t="s">
        <v>101</v>
      </c>
      <c r="E22" s="51">
        <f>바둑!E4</f>
        <v>4</v>
      </c>
      <c r="F22" s="52">
        <f>바둑!F4</f>
        <v>14</v>
      </c>
      <c r="G22" s="51">
        <f>바둑!G4</f>
        <v>1</v>
      </c>
      <c r="H22" s="52">
        <f>바둑!H4</f>
        <v>3</v>
      </c>
      <c r="I22" s="53">
        <f>바둑!I4</f>
        <v>0</v>
      </c>
      <c r="J22" s="54">
        <f>바둑!J4</f>
        <v>1</v>
      </c>
      <c r="K22" s="51">
        <f>바둑!K4</f>
        <v>0</v>
      </c>
      <c r="L22" s="52">
        <f>바둑!L4</f>
        <v>0</v>
      </c>
      <c r="M22" s="53">
        <f>바둑!M4</f>
        <v>0</v>
      </c>
      <c r="N22" s="52">
        <f>바둑!N4</f>
        <v>0</v>
      </c>
      <c r="O22" s="46">
        <f t="shared" si="6"/>
        <v>5</v>
      </c>
      <c r="P22" s="47">
        <f t="shared" si="6"/>
        <v>18</v>
      </c>
      <c r="Q22" s="167"/>
      <c r="R22" s="161"/>
      <c r="S22" s="170"/>
      <c r="T22" s="158"/>
    </row>
    <row r="23" spans="1:20" ht="32.1">
      <c r="A23" s="197"/>
      <c r="B23" s="200"/>
      <c r="C23" s="203"/>
      <c r="D23" s="48" t="s">
        <v>18</v>
      </c>
      <c r="E23" s="51">
        <f>바둑!E5</f>
        <v>5</v>
      </c>
      <c r="F23" s="52">
        <f>바둑!F5</f>
        <v>14</v>
      </c>
      <c r="G23" s="51">
        <f>바둑!G5</f>
        <v>0</v>
      </c>
      <c r="H23" s="52">
        <f>바둑!H5</f>
        <v>4</v>
      </c>
      <c r="I23" s="53">
        <f>바둑!I5</f>
        <v>0</v>
      </c>
      <c r="J23" s="54">
        <f>바둑!J5</f>
        <v>0</v>
      </c>
      <c r="K23" s="51">
        <f>바둑!K5</f>
        <v>0</v>
      </c>
      <c r="L23" s="52">
        <f>바둑!L5</f>
        <v>0</v>
      </c>
      <c r="M23" s="53">
        <f>바둑!M5</f>
        <v>0</v>
      </c>
      <c r="N23" s="52">
        <f>바둑!N5</f>
        <v>0</v>
      </c>
      <c r="O23" s="46">
        <f t="shared" si="6"/>
        <v>5</v>
      </c>
      <c r="P23" s="47">
        <f t="shared" si="6"/>
        <v>18</v>
      </c>
      <c r="Q23" s="167"/>
      <c r="R23" s="161"/>
      <c r="S23" s="170"/>
      <c r="T23" s="158"/>
    </row>
    <row r="24" spans="1:20" ht="21.4">
      <c r="A24" s="197"/>
      <c r="B24" s="200"/>
      <c r="C24" s="204" t="s">
        <v>202</v>
      </c>
      <c r="D24" s="50" t="s">
        <v>66</v>
      </c>
      <c r="E24" s="51">
        <f>바둑!E6</f>
        <v>4</v>
      </c>
      <c r="F24" s="52">
        <f>바둑!F6</f>
        <v>13</v>
      </c>
      <c r="G24" s="51">
        <f>바둑!G6</f>
        <v>1</v>
      </c>
      <c r="H24" s="52">
        <f>바둑!H6</f>
        <v>5</v>
      </c>
      <c r="I24" s="53">
        <f>바둑!I6</f>
        <v>0</v>
      </c>
      <c r="J24" s="54">
        <f>바둑!J6</f>
        <v>0</v>
      </c>
      <c r="K24" s="51">
        <f>바둑!K6</f>
        <v>0</v>
      </c>
      <c r="L24" s="52">
        <f>바둑!L6</f>
        <v>0</v>
      </c>
      <c r="M24" s="53">
        <f>바둑!M6</f>
        <v>0</v>
      </c>
      <c r="N24" s="52">
        <f>바둑!N6</f>
        <v>0</v>
      </c>
      <c r="O24" s="46">
        <f t="shared" si="6"/>
        <v>5</v>
      </c>
      <c r="P24" s="47">
        <f t="shared" si="6"/>
        <v>18</v>
      </c>
      <c r="Q24" s="167"/>
      <c r="R24" s="161"/>
      <c r="S24" s="170"/>
      <c r="T24" s="158"/>
    </row>
    <row r="25" spans="1:20" ht="32.1">
      <c r="A25" s="198"/>
      <c r="B25" s="201"/>
      <c r="C25" s="203"/>
      <c r="D25" s="50" t="s">
        <v>61</v>
      </c>
      <c r="E25" s="55">
        <f>바둑!E7</f>
        <v>4</v>
      </c>
      <c r="F25" s="56">
        <f>바둑!F7</f>
        <v>14</v>
      </c>
      <c r="G25" s="55">
        <f>바둑!G7</f>
        <v>1</v>
      </c>
      <c r="H25" s="56">
        <f>바둑!H7</f>
        <v>4</v>
      </c>
      <c r="I25" s="57">
        <f>바둑!I7</f>
        <v>0</v>
      </c>
      <c r="J25" s="9">
        <f>바둑!J7</f>
        <v>0</v>
      </c>
      <c r="K25" s="55">
        <f>바둑!K7</f>
        <v>0</v>
      </c>
      <c r="L25" s="56">
        <f>바둑!L7</f>
        <v>0</v>
      </c>
      <c r="M25" s="57">
        <f>바둑!M7</f>
        <v>0</v>
      </c>
      <c r="N25" s="9">
        <f>바둑!N7</f>
        <v>0</v>
      </c>
      <c r="O25" s="46">
        <f t="shared" si="6"/>
        <v>5</v>
      </c>
      <c r="P25" s="47">
        <f t="shared" si="6"/>
        <v>18</v>
      </c>
      <c r="Q25" s="168"/>
      <c r="R25" s="162"/>
      <c r="S25" s="171"/>
      <c r="T25" s="159"/>
    </row>
    <row r="26" spans="1:20" ht="30" customHeight="1">
      <c r="A26" s="205" t="s">
        <v>14</v>
      </c>
      <c r="B26" s="206"/>
      <c r="C26" s="206"/>
      <c r="D26" s="206"/>
      <c r="E26" s="29">
        <f aca="true" t="shared" si="7" ref="E26:N26">SUM(E21:E25)</f>
        <v>21</v>
      </c>
      <c r="F26" s="30">
        <f t="shared" si="7"/>
        <v>68</v>
      </c>
      <c r="G26" s="29">
        <f t="shared" si="7"/>
        <v>4</v>
      </c>
      <c r="H26" s="30">
        <f t="shared" si="7"/>
        <v>21</v>
      </c>
      <c r="I26" s="45">
        <f t="shared" si="7"/>
        <v>0</v>
      </c>
      <c r="J26" s="44">
        <f t="shared" si="7"/>
        <v>1</v>
      </c>
      <c r="K26" s="29">
        <f t="shared" si="7"/>
        <v>0</v>
      </c>
      <c r="L26" s="30">
        <f t="shared" si="7"/>
        <v>0</v>
      </c>
      <c r="M26" s="45">
        <f t="shared" si="7"/>
        <v>0</v>
      </c>
      <c r="N26" s="44">
        <f t="shared" si="7"/>
        <v>0</v>
      </c>
      <c r="O26" s="36">
        <f>(E26*5)+(G26*4)+(I26*3)+(K26*2)+(M26*1)</f>
        <v>121</v>
      </c>
      <c r="P26" s="37">
        <f>(F26*5)+(H26*4)+(J26*3)+(L26*2)+(N26*1)</f>
        <v>427</v>
      </c>
      <c r="Q26" s="163" t="str">
        <f>바둑!Q8</f>
        <v>96.8%(학생) / 94.8%(학부모) &lt;-- 점수 평균</v>
      </c>
      <c r="R26" s="164"/>
      <c r="S26" s="164"/>
      <c r="T26" s="165"/>
    </row>
    <row r="27" spans="1:20" ht="32.25" customHeight="1">
      <c r="A27" s="196">
        <v>6</v>
      </c>
      <c r="B27" s="199" t="s">
        <v>143</v>
      </c>
      <c r="C27" s="62" t="s">
        <v>53</v>
      </c>
      <c r="D27" s="48" t="s">
        <v>64</v>
      </c>
      <c r="E27" s="41">
        <f>'방송 댄스'!E3</f>
        <v>8</v>
      </c>
      <c r="F27" s="42">
        <f>'방송 댄스'!F3</f>
        <v>11</v>
      </c>
      <c r="G27" s="41">
        <f>'방송 댄스'!G3</f>
        <v>0</v>
      </c>
      <c r="H27" s="42">
        <f>'방송 댄스'!H3</f>
        <v>7</v>
      </c>
      <c r="I27" s="43">
        <f>'방송 댄스'!I3</f>
        <v>0</v>
      </c>
      <c r="J27" s="17">
        <f>'방송 댄스'!J3</f>
        <v>0</v>
      </c>
      <c r="K27" s="41">
        <f>'방송 댄스'!K3</f>
        <v>0</v>
      </c>
      <c r="L27" s="42">
        <f>'방송 댄스'!L3</f>
        <v>0</v>
      </c>
      <c r="M27" s="43">
        <f>'방송 댄스'!M3</f>
        <v>0</v>
      </c>
      <c r="N27" s="17">
        <f>'방송 댄스'!N3</f>
        <v>0</v>
      </c>
      <c r="O27" s="32">
        <f aca="true" t="shared" si="8" ref="O27:P31">SUM(E27,G27,I27,K27,M27)</f>
        <v>8</v>
      </c>
      <c r="P27" s="33">
        <f t="shared" si="8"/>
        <v>18</v>
      </c>
      <c r="Q27" s="166">
        <f>'방송 댄스'!Q3</f>
        <v>23</v>
      </c>
      <c r="R27" s="160">
        <f>'방송 댄스'!R3</f>
        <v>0.888</v>
      </c>
      <c r="S27" s="169">
        <f>P27/Q27</f>
        <v>0.782608695652174</v>
      </c>
      <c r="T27" s="157" t="str">
        <f>'방송 댄스'!T3</f>
        <v>200(학생)/ 450(학부모)</v>
      </c>
    </row>
    <row r="28" spans="1:20" ht="21.4">
      <c r="A28" s="197"/>
      <c r="B28" s="200"/>
      <c r="C28" s="202" t="s">
        <v>200</v>
      </c>
      <c r="D28" s="49" t="s">
        <v>101</v>
      </c>
      <c r="E28" s="51">
        <f>'방송 댄스'!E4</f>
        <v>6</v>
      </c>
      <c r="F28" s="52">
        <f>'방송 댄스'!F4</f>
        <v>11</v>
      </c>
      <c r="G28" s="51">
        <f>'방송 댄스'!G4</f>
        <v>2</v>
      </c>
      <c r="H28" s="52">
        <f>'방송 댄스'!H4</f>
        <v>7</v>
      </c>
      <c r="I28" s="53">
        <f>'방송 댄스'!I4</f>
        <v>0</v>
      </c>
      <c r="J28" s="54">
        <f>'방송 댄스'!J4</f>
        <v>0</v>
      </c>
      <c r="K28" s="51">
        <f>'방송 댄스'!K4</f>
        <v>0</v>
      </c>
      <c r="L28" s="52">
        <f>'방송 댄스'!L4</f>
        <v>0</v>
      </c>
      <c r="M28" s="53">
        <f>'방송 댄스'!M4</f>
        <v>0</v>
      </c>
      <c r="N28" s="52">
        <f>'방송 댄스'!N4</f>
        <v>0</v>
      </c>
      <c r="O28" s="46">
        <f t="shared" si="8"/>
        <v>8</v>
      </c>
      <c r="P28" s="47">
        <f t="shared" si="8"/>
        <v>18</v>
      </c>
      <c r="Q28" s="167"/>
      <c r="R28" s="161"/>
      <c r="S28" s="170"/>
      <c r="T28" s="158"/>
    </row>
    <row r="29" spans="1:20" ht="32.1">
      <c r="A29" s="197"/>
      <c r="B29" s="200"/>
      <c r="C29" s="203"/>
      <c r="D29" s="48" t="s">
        <v>18</v>
      </c>
      <c r="E29" s="51">
        <f>'방송 댄스'!E5</f>
        <v>8</v>
      </c>
      <c r="F29" s="52">
        <f>'방송 댄스'!F5</f>
        <v>11</v>
      </c>
      <c r="G29" s="51">
        <f>'방송 댄스'!G5</f>
        <v>0</v>
      </c>
      <c r="H29" s="52">
        <f>'방송 댄스'!H5</f>
        <v>7</v>
      </c>
      <c r="I29" s="53">
        <f>'방송 댄스'!I5</f>
        <v>0</v>
      </c>
      <c r="J29" s="54">
        <f>'방송 댄스'!J5</f>
        <v>0</v>
      </c>
      <c r="K29" s="51">
        <f>'방송 댄스'!K5</f>
        <v>0</v>
      </c>
      <c r="L29" s="52">
        <f>'방송 댄스'!L5</f>
        <v>0</v>
      </c>
      <c r="M29" s="53">
        <f>'방송 댄스'!M5</f>
        <v>0</v>
      </c>
      <c r="N29" s="52">
        <f>'방송 댄스'!N5</f>
        <v>0</v>
      </c>
      <c r="O29" s="46">
        <f t="shared" si="8"/>
        <v>8</v>
      </c>
      <c r="P29" s="47">
        <f t="shared" si="8"/>
        <v>18</v>
      </c>
      <c r="Q29" s="167"/>
      <c r="R29" s="161"/>
      <c r="S29" s="170"/>
      <c r="T29" s="158"/>
    </row>
    <row r="30" spans="1:20" ht="21.4">
      <c r="A30" s="197"/>
      <c r="B30" s="200"/>
      <c r="C30" s="204" t="s">
        <v>202</v>
      </c>
      <c r="D30" s="50" t="s">
        <v>66</v>
      </c>
      <c r="E30" s="51">
        <f>'방송 댄스'!E6</f>
        <v>7</v>
      </c>
      <c r="F30" s="52">
        <f>'방송 댄스'!F6</f>
        <v>10</v>
      </c>
      <c r="G30" s="51">
        <f>'방송 댄스'!G6</f>
        <v>1</v>
      </c>
      <c r="H30" s="52">
        <f>'방송 댄스'!H6</f>
        <v>7</v>
      </c>
      <c r="I30" s="53">
        <f>'방송 댄스'!I6</f>
        <v>0</v>
      </c>
      <c r="J30" s="54">
        <f>'방송 댄스'!J6</f>
        <v>1</v>
      </c>
      <c r="K30" s="51">
        <f>'방송 댄스'!K6</f>
        <v>0</v>
      </c>
      <c r="L30" s="52">
        <f>'방송 댄스'!L6</f>
        <v>0</v>
      </c>
      <c r="M30" s="53">
        <f>'방송 댄스'!M6</f>
        <v>0</v>
      </c>
      <c r="N30" s="52">
        <f>'방송 댄스'!N6</f>
        <v>0</v>
      </c>
      <c r="O30" s="46">
        <f t="shared" si="8"/>
        <v>8</v>
      </c>
      <c r="P30" s="47">
        <f t="shared" si="8"/>
        <v>18</v>
      </c>
      <c r="Q30" s="167"/>
      <c r="R30" s="161"/>
      <c r="S30" s="170"/>
      <c r="T30" s="158"/>
    </row>
    <row r="31" spans="1:20" ht="32.1">
      <c r="A31" s="198"/>
      <c r="B31" s="201"/>
      <c r="C31" s="203"/>
      <c r="D31" s="50" t="s">
        <v>61</v>
      </c>
      <c r="E31" s="55">
        <f>'방송 댄스'!E7</f>
        <v>7</v>
      </c>
      <c r="F31" s="56">
        <f>'방송 댄스'!F7</f>
        <v>9</v>
      </c>
      <c r="G31" s="55">
        <f>'방송 댄스'!G7</f>
        <v>0</v>
      </c>
      <c r="H31" s="56">
        <f>'방송 댄스'!H7</f>
        <v>7</v>
      </c>
      <c r="I31" s="57">
        <f>'방송 댄스'!I7</f>
        <v>1</v>
      </c>
      <c r="J31" s="9">
        <f>'방송 댄스'!J7</f>
        <v>2</v>
      </c>
      <c r="K31" s="55">
        <f>'방송 댄스'!K7</f>
        <v>0</v>
      </c>
      <c r="L31" s="56">
        <f>'방송 댄스'!L7</f>
        <v>0</v>
      </c>
      <c r="M31" s="57">
        <f>'방송 댄스'!M7</f>
        <v>0</v>
      </c>
      <c r="N31" s="9">
        <f>'방송 댄스'!N7</f>
        <v>0</v>
      </c>
      <c r="O31" s="46">
        <f t="shared" si="8"/>
        <v>8</v>
      </c>
      <c r="P31" s="47">
        <f t="shared" si="8"/>
        <v>18</v>
      </c>
      <c r="Q31" s="168"/>
      <c r="R31" s="162"/>
      <c r="S31" s="171"/>
      <c r="T31" s="159"/>
    </row>
    <row r="32" spans="1:20" ht="30" customHeight="1">
      <c r="A32" s="205" t="s">
        <v>14</v>
      </c>
      <c r="B32" s="206"/>
      <c r="C32" s="206"/>
      <c r="D32" s="206"/>
      <c r="E32" s="29">
        <f aca="true" t="shared" si="9" ref="E32:N32">SUM(E27:E31)</f>
        <v>36</v>
      </c>
      <c r="F32" s="30">
        <f t="shared" si="9"/>
        <v>52</v>
      </c>
      <c r="G32" s="29">
        <f t="shared" si="9"/>
        <v>3</v>
      </c>
      <c r="H32" s="30">
        <f t="shared" si="9"/>
        <v>35</v>
      </c>
      <c r="I32" s="45">
        <f t="shared" si="9"/>
        <v>1</v>
      </c>
      <c r="J32" s="44">
        <f t="shared" si="9"/>
        <v>3</v>
      </c>
      <c r="K32" s="29">
        <f t="shared" si="9"/>
        <v>0</v>
      </c>
      <c r="L32" s="30">
        <f t="shared" si="9"/>
        <v>0</v>
      </c>
      <c r="M32" s="45">
        <f t="shared" si="9"/>
        <v>0</v>
      </c>
      <c r="N32" s="44">
        <f t="shared" si="9"/>
        <v>0</v>
      </c>
      <c r="O32" s="36">
        <f>(E32*5)+(G32*4)+(I32*3)+(K32*2)+(M32*1)</f>
        <v>195</v>
      </c>
      <c r="P32" s="37">
        <f>(F32*5)+(H32*4)+(J32*3)+(L32*2)+(N32*1)</f>
        <v>409</v>
      </c>
      <c r="Q32" s="163" t="str">
        <f>'방송 댄스'!Q8</f>
        <v>97.5%(학생) / 90.8%(학부모) &lt;-- 점수 평균</v>
      </c>
      <c r="R32" s="164"/>
      <c r="S32" s="164"/>
      <c r="T32" s="165"/>
    </row>
    <row r="33" spans="1:20" ht="33.15" customHeight="1">
      <c r="A33" s="196">
        <v>7</v>
      </c>
      <c r="B33" s="199" t="s">
        <v>148</v>
      </c>
      <c r="C33" s="62" t="s">
        <v>53</v>
      </c>
      <c r="D33" s="48" t="s">
        <v>64</v>
      </c>
      <c r="E33" s="41">
        <f>생명과학!E3</f>
        <v>4</v>
      </c>
      <c r="F33" s="42">
        <f>생명과학!F3</f>
        <v>15</v>
      </c>
      <c r="G33" s="41">
        <f>생명과학!G3</f>
        <v>1</v>
      </c>
      <c r="H33" s="42">
        <f>생명과학!H3</f>
        <v>6</v>
      </c>
      <c r="I33" s="43">
        <f>생명과학!I3</f>
        <v>0</v>
      </c>
      <c r="J33" s="17">
        <f>생명과학!J3</f>
        <v>0</v>
      </c>
      <c r="K33" s="41">
        <f>생명과학!K3</f>
        <v>0</v>
      </c>
      <c r="L33" s="42">
        <f>생명과학!L3</f>
        <v>0</v>
      </c>
      <c r="M33" s="43">
        <f>생명과학!M3</f>
        <v>0</v>
      </c>
      <c r="N33" s="17">
        <f>생명과학!N3</f>
        <v>0</v>
      </c>
      <c r="O33" s="32">
        <f aca="true" t="shared" si="10" ref="O33:P37">SUM(E33,G33,I33,K33,M33)</f>
        <v>5</v>
      </c>
      <c r="P33" s="33">
        <f t="shared" si="10"/>
        <v>21</v>
      </c>
      <c r="Q33" s="166">
        <f>생명과학!Q3</f>
        <v>23</v>
      </c>
      <c r="R33" s="160">
        <f>생명과학!R3</f>
        <v>0.7140000000000001</v>
      </c>
      <c r="S33" s="169">
        <f>P33/Q33</f>
        <v>0.9130434782608695</v>
      </c>
      <c r="T33" s="157" t="str">
        <f>생명과학!T3</f>
        <v>125(학생)/ 525(학부모)</v>
      </c>
    </row>
    <row r="34" spans="1:20" ht="21.4">
      <c r="A34" s="197"/>
      <c r="B34" s="200"/>
      <c r="C34" s="202" t="s">
        <v>200</v>
      </c>
      <c r="D34" s="49" t="s">
        <v>101</v>
      </c>
      <c r="E34" s="51">
        <f>생명과학!E4</f>
        <v>4</v>
      </c>
      <c r="F34" s="52">
        <f>생명과학!F4</f>
        <v>12</v>
      </c>
      <c r="G34" s="51">
        <f>생명과학!G4</f>
        <v>1</v>
      </c>
      <c r="H34" s="52">
        <f>생명과학!H4</f>
        <v>9</v>
      </c>
      <c r="I34" s="53">
        <f>생명과학!I4</f>
        <v>0</v>
      </c>
      <c r="J34" s="54">
        <f>생명과학!J4</f>
        <v>0</v>
      </c>
      <c r="K34" s="51">
        <f>생명과학!K4</f>
        <v>0</v>
      </c>
      <c r="L34" s="52">
        <f>생명과학!L4</f>
        <v>0</v>
      </c>
      <c r="M34" s="53">
        <f>생명과학!M4</f>
        <v>0</v>
      </c>
      <c r="N34" s="52">
        <f>생명과학!N4</f>
        <v>0</v>
      </c>
      <c r="O34" s="46">
        <f t="shared" si="10"/>
        <v>5</v>
      </c>
      <c r="P34" s="47">
        <f t="shared" si="10"/>
        <v>21</v>
      </c>
      <c r="Q34" s="167"/>
      <c r="R34" s="161"/>
      <c r="S34" s="170"/>
      <c r="T34" s="158"/>
    </row>
    <row r="35" spans="1:20" ht="32.1">
      <c r="A35" s="197"/>
      <c r="B35" s="200"/>
      <c r="C35" s="203"/>
      <c r="D35" s="48" t="s">
        <v>18</v>
      </c>
      <c r="E35" s="51">
        <f>생명과학!E5</f>
        <v>5</v>
      </c>
      <c r="F35" s="52">
        <f>생명과학!F5</f>
        <v>13</v>
      </c>
      <c r="G35" s="51">
        <f>생명과학!G5</f>
        <v>0</v>
      </c>
      <c r="H35" s="52">
        <f>생명과학!H5</f>
        <v>8</v>
      </c>
      <c r="I35" s="53">
        <f>생명과학!I5</f>
        <v>0</v>
      </c>
      <c r="J35" s="54">
        <f>생명과학!J5</f>
        <v>0</v>
      </c>
      <c r="K35" s="51">
        <f>생명과학!K5</f>
        <v>0</v>
      </c>
      <c r="L35" s="52">
        <f>생명과학!L5</f>
        <v>0</v>
      </c>
      <c r="M35" s="53">
        <f>생명과학!M5</f>
        <v>0</v>
      </c>
      <c r="N35" s="52">
        <f>생명과학!N5</f>
        <v>0</v>
      </c>
      <c r="O35" s="46">
        <f t="shared" si="10"/>
        <v>5</v>
      </c>
      <c r="P35" s="47">
        <f t="shared" si="10"/>
        <v>21</v>
      </c>
      <c r="Q35" s="167"/>
      <c r="R35" s="161"/>
      <c r="S35" s="170"/>
      <c r="T35" s="158"/>
    </row>
    <row r="36" spans="1:20" ht="21.4">
      <c r="A36" s="197"/>
      <c r="B36" s="200"/>
      <c r="C36" s="204" t="s">
        <v>202</v>
      </c>
      <c r="D36" s="50" t="s">
        <v>66</v>
      </c>
      <c r="E36" s="51">
        <f>생명과학!E6</f>
        <v>4</v>
      </c>
      <c r="F36" s="52">
        <f>생명과학!F6</f>
        <v>13</v>
      </c>
      <c r="G36" s="51">
        <f>생명과학!G6</f>
        <v>1</v>
      </c>
      <c r="H36" s="52">
        <f>생명과학!H6</f>
        <v>8</v>
      </c>
      <c r="I36" s="53">
        <f>생명과학!I6</f>
        <v>0</v>
      </c>
      <c r="J36" s="54">
        <f>생명과학!J6</f>
        <v>0</v>
      </c>
      <c r="K36" s="51">
        <f>생명과학!K6</f>
        <v>0</v>
      </c>
      <c r="L36" s="52">
        <f>생명과학!L6</f>
        <v>0</v>
      </c>
      <c r="M36" s="53">
        <f>생명과학!M6</f>
        <v>0</v>
      </c>
      <c r="N36" s="52">
        <f>생명과학!N6</f>
        <v>0</v>
      </c>
      <c r="O36" s="46">
        <f t="shared" si="10"/>
        <v>5</v>
      </c>
      <c r="P36" s="47">
        <f t="shared" si="10"/>
        <v>21</v>
      </c>
      <c r="Q36" s="167"/>
      <c r="R36" s="161"/>
      <c r="S36" s="170"/>
      <c r="T36" s="158"/>
    </row>
    <row r="37" spans="1:20" ht="32.1">
      <c r="A37" s="198"/>
      <c r="B37" s="201"/>
      <c r="C37" s="203"/>
      <c r="D37" s="50" t="s">
        <v>61</v>
      </c>
      <c r="E37" s="55">
        <f>생명과학!E7</f>
        <v>5</v>
      </c>
      <c r="F37" s="56">
        <f>생명과학!F7</f>
        <v>13</v>
      </c>
      <c r="G37" s="55">
        <f>생명과학!G7</f>
        <v>0</v>
      </c>
      <c r="H37" s="56">
        <f>생명과학!H7</f>
        <v>7</v>
      </c>
      <c r="I37" s="57">
        <f>생명과학!I7</f>
        <v>0</v>
      </c>
      <c r="J37" s="9">
        <f>생명과학!J7</f>
        <v>1</v>
      </c>
      <c r="K37" s="55">
        <f>생명과학!K7</f>
        <v>0</v>
      </c>
      <c r="L37" s="56">
        <f>생명과학!L7</f>
        <v>0</v>
      </c>
      <c r="M37" s="57">
        <f>생명과학!M7</f>
        <v>0</v>
      </c>
      <c r="N37" s="9">
        <f>생명과학!N7</f>
        <v>0</v>
      </c>
      <c r="O37" s="46">
        <f t="shared" si="10"/>
        <v>5</v>
      </c>
      <c r="P37" s="47">
        <f t="shared" si="10"/>
        <v>21</v>
      </c>
      <c r="Q37" s="168"/>
      <c r="R37" s="162"/>
      <c r="S37" s="171"/>
      <c r="T37" s="159"/>
    </row>
    <row r="38" spans="1:20" ht="30" customHeight="1">
      <c r="A38" s="205" t="s">
        <v>14</v>
      </c>
      <c r="B38" s="206"/>
      <c r="C38" s="206"/>
      <c r="D38" s="206"/>
      <c r="E38" s="29">
        <f aca="true" t="shared" si="11" ref="E38:N38">SUM(E33:E37)</f>
        <v>22</v>
      </c>
      <c r="F38" s="30">
        <f t="shared" si="11"/>
        <v>66</v>
      </c>
      <c r="G38" s="29">
        <f t="shared" si="11"/>
        <v>3</v>
      </c>
      <c r="H38" s="30">
        <f t="shared" si="11"/>
        <v>38</v>
      </c>
      <c r="I38" s="45">
        <f t="shared" si="11"/>
        <v>0</v>
      </c>
      <c r="J38" s="44">
        <f t="shared" si="11"/>
        <v>1</v>
      </c>
      <c r="K38" s="29">
        <f t="shared" si="11"/>
        <v>0</v>
      </c>
      <c r="L38" s="30">
        <f t="shared" si="11"/>
        <v>0</v>
      </c>
      <c r="M38" s="45">
        <f t="shared" si="11"/>
        <v>0</v>
      </c>
      <c r="N38" s="44">
        <f t="shared" si="11"/>
        <v>0</v>
      </c>
      <c r="O38" s="36">
        <f>(E38*5)+(G38*4)+(I38*3)+(K38*2)+(M38*1)</f>
        <v>122</v>
      </c>
      <c r="P38" s="37">
        <f>(F38*5)+(H38*4)+(J38*3)+(L38*2)+(N38*1)</f>
        <v>485</v>
      </c>
      <c r="Q38" s="163" t="str">
        <f>생명과학!Q8</f>
        <v>97.6%(학생) / 92.3%(학부모) &lt;-- 점수 평균</v>
      </c>
      <c r="R38" s="164"/>
      <c r="S38" s="164"/>
      <c r="T38" s="165"/>
    </row>
    <row r="39" spans="1:20" ht="32.25" customHeight="1">
      <c r="A39" s="196">
        <v>8</v>
      </c>
      <c r="B39" s="199" t="s">
        <v>142</v>
      </c>
      <c r="C39" s="62" t="s">
        <v>53</v>
      </c>
      <c r="D39" s="48" t="s">
        <v>64</v>
      </c>
      <c r="E39" s="41">
        <f>영어교실!E3</f>
        <v>14</v>
      </c>
      <c r="F39" s="42">
        <f>영어교실!F3</f>
        <v>22</v>
      </c>
      <c r="G39" s="41">
        <f>영어교실!G3</f>
        <v>3</v>
      </c>
      <c r="H39" s="42">
        <f>영어교실!H3</f>
        <v>13</v>
      </c>
      <c r="I39" s="43">
        <f>영어교실!I3</f>
        <v>0</v>
      </c>
      <c r="J39" s="17">
        <f>영어교실!J3</f>
        <v>1</v>
      </c>
      <c r="K39" s="41">
        <f>영어교실!K3</f>
        <v>0</v>
      </c>
      <c r="L39" s="42">
        <f>영어교실!L3</f>
        <v>0</v>
      </c>
      <c r="M39" s="43">
        <f>영어교실!M3</f>
        <v>0</v>
      </c>
      <c r="N39" s="17">
        <f>영어교실!N3</f>
        <v>0</v>
      </c>
      <c r="O39" s="32">
        <f aca="true" t="shared" si="12" ref="O39:P43">SUM(E39,G39,I39,K39,M39)</f>
        <v>17</v>
      </c>
      <c r="P39" s="33">
        <f t="shared" si="12"/>
        <v>36</v>
      </c>
      <c r="Q39" s="166">
        <f>영어교실!Q3</f>
        <v>44</v>
      </c>
      <c r="R39" s="160">
        <f>영어교실!R3</f>
        <v>0.9440000000000001</v>
      </c>
      <c r="S39" s="169">
        <f>P39/Q39</f>
        <v>0.8181818181818182</v>
      </c>
      <c r="T39" s="157" t="str">
        <f>영어교실!T3</f>
        <v>425(학생)/ 900(학부모)</v>
      </c>
    </row>
    <row r="40" spans="1:20" ht="21.4">
      <c r="A40" s="197"/>
      <c r="B40" s="200"/>
      <c r="C40" s="202" t="s">
        <v>200</v>
      </c>
      <c r="D40" s="49" t="s">
        <v>101</v>
      </c>
      <c r="E40" s="51">
        <f>영어교실!E4</f>
        <v>12</v>
      </c>
      <c r="F40" s="52">
        <f>영어교실!F4</f>
        <v>22</v>
      </c>
      <c r="G40" s="51">
        <f>영어교실!G4</f>
        <v>5</v>
      </c>
      <c r="H40" s="52">
        <f>영어교실!H4</f>
        <v>14</v>
      </c>
      <c r="I40" s="53">
        <f>영어교실!I4</f>
        <v>0</v>
      </c>
      <c r="J40" s="54">
        <f>영어교실!J4</f>
        <v>0</v>
      </c>
      <c r="K40" s="51">
        <f>영어교실!K4</f>
        <v>0</v>
      </c>
      <c r="L40" s="52">
        <f>영어교실!L4</f>
        <v>0</v>
      </c>
      <c r="M40" s="53">
        <f>영어교실!M4</f>
        <v>0</v>
      </c>
      <c r="N40" s="52">
        <f>영어교실!N4</f>
        <v>0</v>
      </c>
      <c r="O40" s="46">
        <f t="shared" si="12"/>
        <v>17</v>
      </c>
      <c r="P40" s="47">
        <f t="shared" si="12"/>
        <v>36</v>
      </c>
      <c r="Q40" s="167"/>
      <c r="R40" s="161"/>
      <c r="S40" s="170"/>
      <c r="T40" s="158"/>
    </row>
    <row r="41" spans="1:20" ht="32.1">
      <c r="A41" s="197"/>
      <c r="B41" s="200"/>
      <c r="C41" s="203"/>
      <c r="D41" s="48" t="s">
        <v>18</v>
      </c>
      <c r="E41" s="51">
        <f>영어교실!E5</f>
        <v>14</v>
      </c>
      <c r="F41" s="52">
        <f>영어교실!F5</f>
        <v>25</v>
      </c>
      <c r="G41" s="51">
        <f>영어교실!G5</f>
        <v>2</v>
      </c>
      <c r="H41" s="52">
        <f>영어교실!H5</f>
        <v>11</v>
      </c>
      <c r="I41" s="53">
        <f>영어교실!I5</f>
        <v>1</v>
      </c>
      <c r="J41" s="54">
        <f>영어교실!J5</f>
        <v>0</v>
      </c>
      <c r="K41" s="51">
        <f>영어교실!K5</f>
        <v>0</v>
      </c>
      <c r="L41" s="52">
        <f>영어교실!L5</f>
        <v>0</v>
      </c>
      <c r="M41" s="53">
        <f>영어교실!M5</f>
        <v>0</v>
      </c>
      <c r="N41" s="52">
        <f>영어교실!N5</f>
        <v>0</v>
      </c>
      <c r="O41" s="46">
        <f t="shared" si="12"/>
        <v>17</v>
      </c>
      <c r="P41" s="47">
        <f t="shared" si="12"/>
        <v>36</v>
      </c>
      <c r="Q41" s="167"/>
      <c r="R41" s="161"/>
      <c r="S41" s="170"/>
      <c r="T41" s="158"/>
    </row>
    <row r="42" spans="1:20" ht="21.4">
      <c r="A42" s="197"/>
      <c r="B42" s="200"/>
      <c r="C42" s="204" t="s">
        <v>202</v>
      </c>
      <c r="D42" s="50" t="s">
        <v>66</v>
      </c>
      <c r="E42" s="51">
        <f>영어교실!E6</f>
        <v>14</v>
      </c>
      <c r="F42" s="52">
        <f>영어교실!F6</f>
        <v>21</v>
      </c>
      <c r="G42" s="51">
        <f>영어교실!G6</f>
        <v>2</v>
      </c>
      <c r="H42" s="52">
        <f>영어교실!H6</f>
        <v>11</v>
      </c>
      <c r="I42" s="53">
        <f>영어교실!I6</f>
        <v>1</v>
      </c>
      <c r="J42" s="54">
        <f>영어교실!J6</f>
        <v>4</v>
      </c>
      <c r="K42" s="51">
        <f>영어교실!K6</f>
        <v>0</v>
      </c>
      <c r="L42" s="52">
        <f>영어교실!L6</f>
        <v>0</v>
      </c>
      <c r="M42" s="53">
        <f>영어교실!M6</f>
        <v>0</v>
      </c>
      <c r="N42" s="52">
        <f>영어교실!N6</f>
        <v>0</v>
      </c>
      <c r="O42" s="46">
        <f t="shared" si="12"/>
        <v>17</v>
      </c>
      <c r="P42" s="47">
        <f t="shared" si="12"/>
        <v>36</v>
      </c>
      <c r="Q42" s="167"/>
      <c r="R42" s="161"/>
      <c r="S42" s="170"/>
      <c r="T42" s="158"/>
    </row>
    <row r="43" spans="1:20" ht="32.1">
      <c r="A43" s="198"/>
      <c r="B43" s="201"/>
      <c r="C43" s="203"/>
      <c r="D43" s="50" t="s">
        <v>61</v>
      </c>
      <c r="E43" s="55">
        <f>영어교실!E7</f>
        <v>14</v>
      </c>
      <c r="F43" s="56">
        <f>영어교실!F7</f>
        <v>22</v>
      </c>
      <c r="G43" s="55">
        <f>영어교실!G7</f>
        <v>2</v>
      </c>
      <c r="H43" s="56">
        <f>영어교실!H7</f>
        <v>14</v>
      </c>
      <c r="I43" s="57">
        <f>영어교실!I7</f>
        <v>1</v>
      </c>
      <c r="J43" s="9">
        <f>영어교실!J7</f>
        <v>0</v>
      </c>
      <c r="K43" s="55">
        <f>영어교실!K7</f>
        <v>0</v>
      </c>
      <c r="L43" s="56">
        <f>영어교실!L7</f>
        <v>0</v>
      </c>
      <c r="M43" s="57">
        <f>영어교실!M7</f>
        <v>0</v>
      </c>
      <c r="N43" s="9">
        <f>영어교실!N7</f>
        <v>0</v>
      </c>
      <c r="O43" s="46">
        <f t="shared" si="12"/>
        <v>17</v>
      </c>
      <c r="P43" s="47">
        <f t="shared" si="12"/>
        <v>36</v>
      </c>
      <c r="Q43" s="168"/>
      <c r="R43" s="162"/>
      <c r="S43" s="171"/>
      <c r="T43" s="159"/>
    </row>
    <row r="44" spans="1:20" ht="30" customHeight="1">
      <c r="A44" s="205" t="s">
        <v>14</v>
      </c>
      <c r="B44" s="206"/>
      <c r="C44" s="206"/>
      <c r="D44" s="206"/>
      <c r="E44" s="29">
        <f aca="true" t="shared" si="13" ref="E44:N44">SUM(E39:E43)</f>
        <v>68</v>
      </c>
      <c r="F44" s="30">
        <f t="shared" si="13"/>
        <v>112</v>
      </c>
      <c r="G44" s="29">
        <f t="shared" si="13"/>
        <v>14</v>
      </c>
      <c r="H44" s="30">
        <f t="shared" si="13"/>
        <v>63</v>
      </c>
      <c r="I44" s="45">
        <f t="shared" si="13"/>
        <v>3</v>
      </c>
      <c r="J44" s="44">
        <f t="shared" si="13"/>
        <v>5</v>
      </c>
      <c r="K44" s="29">
        <f t="shared" si="13"/>
        <v>0</v>
      </c>
      <c r="L44" s="30">
        <f t="shared" si="13"/>
        <v>0</v>
      </c>
      <c r="M44" s="45">
        <f t="shared" si="13"/>
        <v>0</v>
      </c>
      <c r="N44" s="44">
        <f t="shared" si="13"/>
        <v>0</v>
      </c>
      <c r="O44" s="36">
        <f>(E44*5)+(G44*4)+(I44*3)+(K44*2)+(M44*1)</f>
        <v>405</v>
      </c>
      <c r="P44" s="37">
        <f>(F44*5)+(H44*4)+(J44*3)+(L44*2)+(N44*1)</f>
        <v>827</v>
      </c>
      <c r="Q44" s="163" t="str">
        <f>영어교실!Q8</f>
        <v>95.2%(학생) / 91.8%(학부모) &lt;-- 점수 평균</v>
      </c>
      <c r="R44" s="164"/>
      <c r="S44" s="164"/>
      <c r="T44" s="165"/>
    </row>
    <row r="45" spans="1:20" ht="33.15" customHeight="1">
      <c r="A45" s="196">
        <v>9</v>
      </c>
      <c r="B45" s="199" t="s">
        <v>131</v>
      </c>
      <c r="C45" s="62" t="s">
        <v>53</v>
      </c>
      <c r="D45" s="48" t="s">
        <v>64</v>
      </c>
      <c r="E45" s="41">
        <f>요리교실!E3</f>
        <v>11</v>
      </c>
      <c r="F45" s="42">
        <f>요리교실!F3</f>
        <v>27</v>
      </c>
      <c r="G45" s="41">
        <f>요리교실!G3</f>
        <v>2</v>
      </c>
      <c r="H45" s="42">
        <f>요리교실!H3</f>
        <v>13</v>
      </c>
      <c r="I45" s="43">
        <f>요리교실!I3</f>
        <v>0</v>
      </c>
      <c r="J45" s="17">
        <f>요리교실!J3</f>
        <v>1</v>
      </c>
      <c r="K45" s="41">
        <f>요리교실!K3</f>
        <v>0</v>
      </c>
      <c r="L45" s="42">
        <f>요리교실!L3</f>
        <v>0</v>
      </c>
      <c r="M45" s="43">
        <f>요리교실!M3</f>
        <v>0</v>
      </c>
      <c r="N45" s="17">
        <f>요리교실!N3</f>
        <v>0</v>
      </c>
      <c r="O45" s="32">
        <f aca="true" t="shared" si="14" ref="O45:P49">SUM(E45,G45,I45,K45,M45)</f>
        <v>13</v>
      </c>
      <c r="P45" s="33">
        <f t="shared" si="14"/>
        <v>41</v>
      </c>
      <c r="Q45" s="166">
        <f>요리교실!Q3</f>
        <v>50</v>
      </c>
      <c r="R45" s="160">
        <f>요리교실!R3</f>
        <v>0.866</v>
      </c>
      <c r="S45" s="169">
        <f>P45/Q45</f>
        <v>0.82</v>
      </c>
      <c r="T45" s="157" t="str">
        <f>요리교실!T3</f>
        <v>325(학생)/ 1,025(학부모)</v>
      </c>
    </row>
    <row r="46" spans="1:20" ht="21.4">
      <c r="A46" s="197"/>
      <c r="B46" s="200"/>
      <c r="C46" s="202" t="s">
        <v>200</v>
      </c>
      <c r="D46" s="49" t="s">
        <v>101</v>
      </c>
      <c r="E46" s="51">
        <f>요리교실!E4</f>
        <v>13</v>
      </c>
      <c r="F46" s="52">
        <f>요리교실!F4</f>
        <v>25</v>
      </c>
      <c r="G46" s="51">
        <f>요리교실!G4</f>
        <v>0</v>
      </c>
      <c r="H46" s="52">
        <f>요리교실!H4</f>
        <v>14</v>
      </c>
      <c r="I46" s="53">
        <f>요리교실!I4</f>
        <v>0</v>
      </c>
      <c r="J46" s="54">
        <f>요리교실!J4</f>
        <v>2</v>
      </c>
      <c r="K46" s="51">
        <f>요리교실!K4</f>
        <v>0</v>
      </c>
      <c r="L46" s="52">
        <f>요리교실!L4</f>
        <v>0</v>
      </c>
      <c r="M46" s="53">
        <f>요리교실!M4</f>
        <v>0</v>
      </c>
      <c r="N46" s="52">
        <f>요리교실!N4</f>
        <v>0</v>
      </c>
      <c r="O46" s="46">
        <f t="shared" si="14"/>
        <v>13</v>
      </c>
      <c r="P46" s="47">
        <f t="shared" si="14"/>
        <v>41</v>
      </c>
      <c r="Q46" s="167"/>
      <c r="R46" s="161"/>
      <c r="S46" s="170"/>
      <c r="T46" s="158"/>
    </row>
    <row r="47" spans="1:20" ht="32.1">
      <c r="A47" s="197"/>
      <c r="B47" s="200"/>
      <c r="C47" s="203"/>
      <c r="D47" s="48" t="s">
        <v>18</v>
      </c>
      <c r="E47" s="51">
        <f>요리교실!E5</f>
        <v>11</v>
      </c>
      <c r="F47" s="52">
        <f>요리교실!F5</f>
        <v>25</v>
      </c>
      <c r="G47" s="51">
        <f>요리교실!G5</f>
        <v>2</v>
      </c>
      <c r="H47" s="52">
        <f>요리교실!H5</f>
        <v>14</v>
      </c>
      <c r="I47" s="53">
        <f>요리교실!I5</f>
        <v>0</v>
      </c>
      <c r="J47" s="54">
        <f>요리교실!J5</f>
        <v>1</v>
      </c>
      <c r="K47" s="51">
        <f>요리교실!K5</f>
        <v>0</v>
      </c>
      <c r="L47" s="52">
        <f>요리교실!L5</f>
        <v>1</v>
      </c>
      <c r="M47" s="53">
        <f>요리교실!M5</f>
        <v>0</v>
      </c>
      <c r="N47" s="52">
        <f>요리교실!N5</f>
        <v>0</v>
      </c>
      <c r="O47" s="46">
        <f t="shared" si="14"/>
        <v>13</v>
      </c>
      <c r="P47" s="47">
        <f t="shared" si="14"/>
        <v>41</v>
      </c>
      <c r="Q47" s="167"/>
      <c r="R47" s="161"/>
      <c r="S47" s="170"/>
      <c r="T47" s="158"/>
    </row>
    <row r="48" spans="1:20" ht="21.4">
      <c r="A48" s="197"/>
      <c r="B48" s="200"/>
      <c r="C48" s="204" t="s">
        <v>202</v>
      </c>
      <c r="D48" s="50" t="s">
        <v>66</v>
      </c>
      <c r="E48" s="51">
        <f>요리교실!E6</f>
        <v>10</v>
      </c>
      <c r="F48" s="52">
        <f>요리교실!F6</f>
        <v>26</v>
      </c>
      <c r="G48" s="51">
        <f>요리교실!G6</f>
        <v>3</v>
      </c>
      <c r="H48" s="52">
        <f>요리교실!H6</f>
        <v>12</v>
      </c>
      <c r="I48" s="53">
        <f>요리교실!I6</f>
        <v>0</v>
      </c>
      <c r="J48" s="54">
        <f>요리교실!J6</f>
        <v>1</v>
      </c>
      <c r="K48" s="51">
        <f>요리교실!K6</f>
        <v>0</v>
      </c>
      <c r="L48" s="52">
        <f>요리교실!L6</f>
        <v>2</v>
      </c>
      <c r="M48" s="53">
        <f>요리교실!M6</f>
        <v>0</v>
      </c>
      <c r="N48" s="52">
        <f>요리교실!N6</f>
        <v>0</v>
      </c>
      <c r="O48" s="46">
        <f t="shared" si="14"/>
        <v>13</v>
      </c>
      <c r="P48" s="47">
        <f t="shared" si="14"/>
        <v>41</v>
      </c>
      <c r="Q48" s="167"/>
      <c r="R48" s="161"/>
      <c r="S48" s="170"/>
      <c r="T48" s="158"/>
    </row>
    <row r="49" spans="1:20" ht="32.1">
      <c r="A49" s="198"/>
      <c r="B49" s="201"/>
      <c r="C49" s="203"/>
      <c r="D49" s="50" t="s">
        <v>61</v>
      </c>
      <c r="E49" s="55">
        <f>요리교실!E7</f>
        <v>8</v>
      </c>
      <c r="F49" s="56">
        <f>요리교실!F7</f>
        <v>25</v>
      </c>
      <c r="G49" s="55">
        <f>요리교실!G7</f>
        <v>2</v>
      </c>
      <c r="H49" s="56">
        <f>요리교실!H7</f>
        <v>13</v>
      </c>
      <c r="I49" s="57">
        <f>요리교실!I7</f>
        <v>3</v>
      </c>
      <c r="J49" s="9">
        <f>요리교실!J7</f>
        <v>1</v>
      </c>
      <c r="K49" s="55">
        <f>요리교실!K7</f>
        <v>0</v>
      </c>
      <c r="L49" s="56">
        <f>요리교실!L7</f>
        <v>2</v>
      </c>
      <c r="M49" s="57">
        <f>요리교실!M7</f>
        <v>0</v>
      </c>
      <c r="N49" s="9">
        <f>요리교실!N7</f>
        <v>0</v>
      </c>
      <c r="O49" s="46">
        <f t="shared" si="14"/>
        <v>13</v>
      </c>
      <c r="P49" s="47">
        <f t="shared" si="14"/>
        <v>41</v>
      </c>
      <c r="Q49" s="168"/>
      <c r="R49" s="162"/>
      <c r="S49" s="171"/>
      <c r="T49" s="159"/>
    </row>
    <row r="50" spans="1:20" ht="30" customHeight="1">
      <c r="A50" s="205" t="s">
        <v>14</v>
      </c>
      <c r="B50" s="206"/>
      <c r="C50" s="206"/>
      <c r="D50" s="206"/>
      <c r="E50" s="29">
        <f aca="true" t="shared" si="15" ref="E50:N50">SUM(E45:E49)</f>
        <v>53</v>
      </c>
      <c r="F50" s="30">
        <f t="shared" si="15"/>
        <v>128</v>
      </c>
      <c r="G50" s="29">
        <f t="shared" si="15"/>
        <v>9</v>
      </c>
      <c r="H50" s="30">
        <f t="shared" si="15"/>
        <v>66</v>
      </c>
      <c r="I50" s="45">
        <f t="shared" si="15"/>
        <v>3</v>
      </c>
      <c r="J50" s="44">
        <f t="shared" si="15"/>
        <v>6</v>
      </c>
      <c r="K50" s="29">
        <f t="shared" si="15"/>
        <v>0</v>
      </c>
      <c r="L50" s="30">
        <f t="shared" si="15"/>
        <v>5</v>
      </c>
      <c r="M50" s="45">
        <f t="shared" si="15"/>
        <v>0</v>
      </c>
      <c r="N50" s="44">
        <f t="shared" si="15"/>
        <v>0</v>
      </c>
      <c r="O50" s="36">
        <f>(E50*5)+(G50*4)+(I50*3)+(K50*2)+(M50*1)</f>
        <v>310</v>
      </c>
      <c r="P50" s="37">
        <f>(F50*5)+(H50*4)+(J50*3)+(L50*2)+(N50*1)</f>
        <v>932</v>
      </c>
      <c r="Q50" s="163" t="str">
        <f>요리교실!Q8</f>
        <v>95.3%(학생) / 90.9%(학부모) &lt;-- 점수 평균</v>
      </c>
      <c r="R50" s="164"/>
      <c r="S50" s="164"/>
      <c r="T50" s="165"/>
    </row>
    <row r="51" spans="1:20" ht="33.15" customHeight="1">
      <c r="A51" s="196">
        <v>10</v>
      </c>
      <c r="B51" s="199" t="s">
        <v>47</v>
      </c>
      <c r="C51" s="62" t="s">
        <v>53</v>
      </c>
      <c r="D51" s="48" t="s">
        <v>64</v>
      </c>
      <c r="E51" s="41">
        <f>'우쿨렐레&amp;통기타'!E3</f>
        <v>15</v>
      </c>
      <c r="F51" s="42">
        <f>'우쿨렐레&amp;통기타'!F3</f>
        <v>24</v>
      </c>
      <c r="G51" s="41">
        <f>'우쿨렐레&amp;통기타'!G3</f>
        <v>4</v>
      </c>
      <c r="H51" s="42">
        <f>'우쿨렐레&amp;통기타'!H3</f>
        <v>3</v>
      </c>
      <c r="I51" s="43">
        <f>'우쿨렐레&amp;통기타'!I3</f>
        <v>0</v>
      </c>
      <c r="J51" s="17">
        <f>'우쿨렐레&amp;통기타'!J3</f>
        <v>0</v>
      </c>
      <c r="K51" s="41">
        <f>'우쿨렐레&amp;통기타'!K3</f>
        <v>0</v>
      </c>
      <c r="L51" s="42">
        <f>'우쿨렐레&amp;통기타'!L3</f>
        <v>0</v>
      </c>
      <c r="M51" s="43">
        <f>'우쿨렐레&amp;통기타'!M3</f>
        <v>0</v>
      </c>
      <c r="N51" s="17">
        <f>'우쿨렐레&amp;통기타'!N3</f>
        <v>0</v>
      </c>
      <c r="O51" s="32">
        <f aca="true" t="shared" si="16" ref="O51:P55">SUM(E51,G51,I51,K51,M51)</f>
        <v>19</v>
      </c>
      <c r="P51" s="33">
        <f t="shared" si="16"/>
        <v>27</v>
      </c>
      <c r="Q51" s="166">
        <f>'우쿨렐레&amp;통기타'!Q3</f>
        <v>32</v>
      </c>
      <c r="R51" s="160">
        <f>'우쿨렐레&amp;통기타'!R3</f>
        <v>0.863</v>
      </c>
      <c r="S51" s="169">
        <f>P51/Q51</f>
        <v>0.84375</v>
      </c>
      <c r="T51" s="157" t="str">
        <f>'우쿨렐레&amp;통기타'!T3</f>
        <v>475(학생)/ 675(학부모)</v>
      </c>
    </row>
    <row r="52" spans="1:20" ht="21.4">
      <c r="A52" s="197"/>
      <c r="B52" s="200"/>
      <c r="C52" s="202" t="s">
        <v>200</v>
      </c>
      <c r="D52" s="49" t="s">
        <v>101</v>
      </c>
      <c r="E52" s="51">
        <f>'우쿨렐레&amp;통기타'!E4</f>
        <v>14</v>
      </c>
      <c r="F52" s="52">
        <f>'우쿨렐레&amp;통기타'!F4</f>
        <v>24</v>
      </c>
      <c r="G52" s="51">
        <f>'우쿨렐레&amp;통기타'!G4</f>
        <v>4</v>
      </c>
      <c r="H52" s="52">
        <f>'우쿨렐레&amp;통기타'!H4</f>
        <v>3</v>
      </c>
      <c r="I52" s="53">
        <f>'우쿨렐레&amp;통기타'!I4</f>
        <v>1</v>
      </c>
      <c r="J52" s="54">
        <f>'우쿨렐레&amp;통기타'!J4</f>
        <v>0</v>
      </c>
      <c r="K52" s="51">
        <f>'우쿨렐레&amp;통기타'!K4</f>
        <v>0</v>
      </c>
      <c r="L52" s="52">
        <f>'우쿨렐레&amp;통기타'!L4</f>
        <v>0</v>
      </c>
      <c r="M52" s="53">
        <f>'우쿨렐레&amp;통기타'!M4</f>
        <v>0</v>
      </c>
      <c r="N52" s="52">
        <f>'우쿨렐레&amp;통기타'!N4</f>
        <v>0</v>
      </c>
      <c r="O52" s="46">
        <f t="shared" si="16"/>
        <v>19</v>
      </c>
      <c r="P52" s="47">
        <f t="shared" si="16"/>
        <v>27</v>
      </c>
      <c r="Q52" s="167"/>
      <c r="R52" s="161"/>
      <c r="S52" s="170"/>
      <c r="T52" s="158"/>
    </row>
    <row r="53" spans="1:20" ht="32.1">
      <c r="A53" s="197"/>
      <c r="B53" s="200"/>
      <c r="C53" s="203"/>
      <c r="D53" s="48" t="s">
        <v>18</v>
      </c>
      <c r="E53" s="51">
        <f>'우쿨렐레&amp;통기타'!E5</f>
        <v>16</v>
      </c>
      <c r="F53" s="52">
        <f>'우쿨렐레&amp;통기타'!F5</f>
        <v>23</v>
      </c>
      <c r="G53" s="51">
        <f>'우쿨렐레&amp;통기타'!G5</f>
        <v>3</v>
      </c>
      <c r="H53" s="52">
        <f>'우쿨렐레&amp;통기타'!H5</f>
        <v>4</v>
      </c>
      <c r="I53" s="53">
        <f>'우쿨렐레&amp;통기타'!I5</f>
        <v>0</v>
      </c>
      <c r="J53" s="54">
        <f>'우쿨렐레&amp;통기타'!J5</f>
        <v>0</v>
      </c>
      <c r="K53" s="51">
        <f>'우쿨렐레&amp;통기타'!K5</f>
        <v>0</v>
      </c>
      <c r="L53" s="52">
        <f>'우쿨렐레&amp;통기타'!L5</f>
        <v>0</v>
      </c>
      <c r="M53" s="53">
        <f>'우쿨렐레&amp;통기타'!M5</f>
        <v>0</v>
      </c>
      <c r="N53" s="52">
        <f>'우쿨렐레&amp;통기타'!N5</f>
        <v>0</v>
      </c>
      <c r="O53" s="46">
        <f t="shared" si="16"/>
        <v>19</v>
      </c>
      <c r="P53" s="47">
        <f t="shared" si="16"/>
        <v>27</v>
      </c>
      <c r="Q53" s="167"/>
      <c r="R53" s="161"/>
      <c r="S53" s="170"/>
      <c r="T53" s="158"/>
    </row>
    <row r="54" spans="1:20" ht="21.4">
      <c r="A54" s="197"/>
      <c r="B54" s="200"/>
      <c r="C54" s="204" t="s">
        <v>202</v>
      </c>
      <c r="D54" s="50" t="s">
        <v>66</v>
      </c>
      <c r="E54" s="51">
        <f>'우쿨렐레&amp;통기타'!E6</f>
        <v>17</v>
      </c>
      <c r="F54" s="52">
        <f>'우쿨렐레&amp;통기타'!F6</f>
        <v>23</v>
      </c>
      <c r="G54" s="51">
        <f>'우쿨렐레&amp;통기타'!G6</f>
        <v>2</v>
      </c>
      <c r="H54" s="52">
        <f>'우쿨렐레&amp;통기타'!H6</f>
        <v>4</v>
      </c>
      <c r="I54" s="53">
        <f>'우쿨렐레&amp;통기타'!I6</f>
        <v>0</v>
      </c>
      <c r="J54" s="54">
        <f>'우쿨렐레&amp;통기타'!J6</f>
        <v>0</v>
      </c>
      <c r="K54" s="51">
        <f>'우쿨렐레&amp;통기타'!K6</f>
        <v>0</v>
      </c>
      <c r="L54" s="52">
        <f>'우쿨렐레&amp;통기타'!L6</f>
        <v>0</v>
      </c>
      <c r="M54" s="53">
        <f>'우쿨렐레&amp;통기타'!M6</f>
        <v>0</v>
      </c>
      <c r="N54" s="52">
        <f>'우쿨렐레&amp;통기타'!N6</f>
        <v>0</v>
      </c>
      <c r="O54" s="46">
        <f t="shared" si="16"/>
        <v>19</v>
      </c>
      <c r="P54" s="47">
        <f t="shared" si="16"/>
        <v>27</v>
      </c>
      <c r="Q54" s="167"/>
      <c r="R54" s="161"/>
      <c r="S54" s="170"/>
      <c r="T54" s="158"/>
    </row>
    <row r="55" spans="1:20" ht="32.1">
      <c r="A55" s="198"/>
      <c r="B55" s="201"/>
      <c r="C55" s="203"/>
      <c r="D55" s="50" t="s">
        <v>61</v>
      </c>
      <c r="E55" s="55">
        <f>'우쿨렐레&amp;통기타'!E7</f>
        <v>16</v>
      </c>
      <c r="F55" s="56">
        <f>'우쿨렐레&amp;통기타'!F7</f>
        <v>23</v>
      </c>
      <c r="G55" s="55">
        <f>'우쿨렐레&amp;통기타'!G7</f>
        <v>1</v>
      </c>
      <c r="H55" s="56">
        <f>'우쿨렐레&amp;통기타'!H7</f>
        <v>3</v>
      </c>
      <c r="I55" s="57">
        <f>'우쿨렐레&amp;통기타'!I7</f>
        <v>2</v>
      </c>
      <c r="J55" s="9">
        <f>'우쿨렐레&amp;통기타'!J7</f>
        <v>1</v>
      </c>
      <c r="K55" s="55">
        <f>'우쿨렐레&amp;통기타'!K7</f>
        <v>0</v>
      </c>
      <c r="L55" s="56">
        <f>'우쿨렐레&amp;통기타'!L7</f>
        <v>0</v>
      </c>
      <c r="M55" s="57">
        <f>'우쿨렐레&amp;통기타'!M7</f>
        <v>0</v>
      </c>
      <c r="N55" s="9">
        <f>'우쿨렐레&amp;통기타'!N7</f>
        <v>0</v>
      </c>
      <c r="O55" s="46">
        <f t="shared" si="16"/>
        <v>19</v>
      </c>
      <c r="P55" s="47">
        <f t="shared" si="16"/>
        <v>27</v>
      </c>
      <c r="Q55" s="168"/>
      <c r="R55" s="162"/>
      <c r="S55" s="171"/>
      <c r="T55" s="159"/>
    </row>
    <row r="56" spans="1:20" ht="30" customHeight="1">
      <c r="A56" s="205" t="s">
        <v>14</v>
      </c>
      <c r="B56" s="206"/>
      <c r="C56" s="206"/>
      <c r="D56" s="206"/>
      <c r="E56" s="29">
        <f aca="true" t="shared" si="17" ref="E56:N56">SUM(E51:E55)</f>
        <v>78</v>
      </c>
      <c r="F56" s="30">
        <f t="shared" si="17"/>
        <v>117</v>
      </c>
      <c r="G56" s="29">
        <f t="shared" si="17"/>
        <v>14</v>
      </c>
      <c r="H56" s="30">
        <f t="shared" si="17"/>
        <v>17</v>
      </c>
      <c r="I56" s="45">
        <f t="shared" si="17"/>
        <v>3</v>
      </c>
      <c r="J56" s="44">
        <f t="shared" si="17"/>
        <v>1</v>
      </c>
      <c r="K56" s="29">
        <f t="shared" si="17"/>
        <v>0</v>
      </c>
      <c r="L56" s="30">
        <f t="shared" si="17"/>
        <v>0</v>
      </c>
      <c r="M56" s="45">
        <f t="shared" si="17"/>
        <v>0</v>
      </c>
      <c r="N56" s="44">
        <f t="shared" si="17"/>
        <v>0</v>
      </c>
      <c r="O56" s="36">
        <f>(E56*5)+(G56*4)+(I56*3)+(K56*2)+(M56*1)</f>
        <v>455</v>
      </c>
      <c r="P56" s="37">
        <f>(F56*5)+(H56*4)+(J56*3)+(L56*2)+(N56*1)</f>
        <v>656</v>
      </c>
      <c r="Q56" s="163" t="str">
        <f>'우쿨렐레&amp;통기타'!Q8</f>
        <v>95.7%(학생) / 97.1%(학부모) &lt;-- 점수 평균</v>
      </c>
      <c r="R56" s="164"/>
      <c r="S56" s="164"/>
      <c r="T56" s="165"/>
    </row>
    <row r="57" spans="1:20" ht="33.15" customHeight="1">
      <c r="A57" s="196">
        <v>12</v>
      </c>
      <c r="B57" s="199" t="s">
        <v>130</v>
      </c>
      <c r="C57" s="62" t="s">
        <v>53</v>
      </c>
      <c r="D57" s="48" t="s">
        <v>64</v>
      </c>
      <c r="E57" s="41">
        <f>주산암산!E3</f>
        <v>12</v>
      </c>
      <c r="F57" s="42">
        <f>주산암산!F3</f>
        <v>27</v>
      </c>
      <c r="G57" s="41">
        <f>주산암산!G3</f>
        <v>3</v>
      </c>
      <c r="H57" s="42">
        <f>주산암산!H3</f>
        <v>9</v>
      </c>
      <c r="I57" s="43">
        <f>주산암산!I3</f>
        <v>1</v>
      </c>
      <c r="J57" s="17">
        <f>주산암산!J3</f>
        <v>1</v>
      </c>
      <c r="K57" s="41">
        <f>주산암산!K3</f>
        <v>0</v>
      </c>
      <c r="L57" s="42">
        <f>주산암산!L3</f>
        <v>0</v>
      </c>
      <c r="M57" s="43">
        <f>주산암산!M3</f>
        <v>0</v>
      </c>
      <c r="N57" s="17">
        <f>주산암산!N3</f>
        <v>0</v>
      </c>
      <c r="O57" s="32">
        <f aca="true" t="shared" si="18" ref="O57:P61">SUM(E57,G57,I57,K57,M57)</f>
        <v>16</v>
      </c>
      <c r="P57" s="33">
        <f t="shared" si="18"/>
        <v>37</v>
      </c>
      <c r="Q57" s="166">
        <f>주산암산!Q3</f>
        <v>40</v>
      </c>
      <c r="R57" s="160">
        <f>주산암산!R3</f>
        <v>0.941</v>
      </c>
      <c r="S57" s="169">
        <f>P57/Q57</f>
        <v>0.925</v>
      </c>
      <c r="T57" s="157" t="str">
        <f>주산암산!T3</f>
        <v>400(학생)/ 925(학부모)</v>
      </c>
    </row>
    <row r="58" spans="1:20" ht="21.4">
      <c r="A58" s="197"/>
      <c r="B58" s="200"/>
      <c r="C58" s="202" t="s">
        <v>200</v>
      </c>
      <c r="D58" s="49" t="s">
        <v>101</v>
      </c>
      <c r="E58" s="51">
        <f>주산암산!E4</f>
        <v>13</v>
      </c>
      <c r="F58" s="52">
        <f>주산암산!F4</f>
        <v>27</v>
      </c>
      <c r="G58" s="51">
        <f>주산암산!G4</f>
        <v>3</v>
      </c>
      <c r="H58" s="52">
        <f>주산암산!H4</f>
        <v>8</v>
      </c>
      <c r="I58" s="53">
        <f>주산암산!I4</f>
        <v>0</v>
      </c>
      <c r="J58" s="54">
        <f>주산암산!J4</f>
        <v>2</v>
      </c>
      <c r="K58" s="51">
        <f>주산암산!K4</f>
        <v>0</v>
      </c>
      <c r="L58" s="52">
        <f>주산암산!L4</f>
        <v>0</v>
      </c>
      <c r="M58" s="53">
        <f>주산암산!M4</f>
        <v>0</v>
      </c>
      <c r="N58" s="54">
        <f>주산암산!N4</f>
        <v>0</v>
      </c>
      <c r="O58" s="46">
        <f t="shared" si="18"/>
        <v>16</v>
      </c>
      <c r="P58" s="47">
        <f t="shared" si="18"/>
        <v>37</v>
      </c>
      <c r="Q58" s="167"/>
      <c r="R58" s="161"/>
      <c r="S58" s="170"/>
      <c r="T58" s="158"/>
    </row>
    <row r="59" spans="1:20" ht="32.1">
      <c r="A59" s="197"/>
      <c r="B59" s="200"/>
      <c r="C59" s="203"/>
      <c r="D59" s="48" t="s">
        <v>18</v>
      </c>
      <c r="E59" s="51">
        <f>주산암산!E5</f>
        <v>15</v>
      </c>
      <c r="F59" s="52">
        <f>주산암산!F5</f>
        <v>27</v>
      </c>
      <c r="G59" s="51">
        <f>주산암산!G5</f>
        <v>0</v>
      </c>
      <c r="H59" s="52">
        <f>주산암산!H5</f>
        <v>8</v>
      </c>
      <c r="I59" s="53">
        <f>주산암산!I5</f>
        <v>1</v>
      </c>
      <c r="J59" s="54">
        <f>주산암산!J5</f>
        <v>2</v>
      </c>
      <c r="K59" s="51">
        <f>주산암산!K5</f>
        <v>0</v>
      </c>
      <c r="L59" s="52">
        <f>주산암산!L5</f>
        <v>0</v>
      </c>
      <c r="M59" s="53">
        <f>주산암산!M5</f>
        <v>0</v>
      </c>
      <c r="N59" s="54">
        <f>주산암산!N5</f>
        <v>0</v>
      </c>
      <c r="O59" s="46">
        <f t="shared" si="18"/>
        <v>16</v>
      </c>
      <c r="P59" s="47">
        <f t="shared" si="18"/>
        <v>37</v>
      </c>
      <c r="Q59" s="167"/>
      <c r="R59" s="161"/>
      <c r="S59" s="170"/>
      <c r="T59" s="158"/>
    </row>
    <row r="60" spans="1:20" ht="21.4">
      <c r="A60" s="197"/>
      <c r="B60" s="200"/>
      <c r="C60" s="204" t="s">
        <v>202</v>
      </c>
      <c r="D60" s="50" t="s">
        <v>66</v>
      </c>
      <c r="E60" s="51">
        <f>주산암산!E6</f>
        <v>13</v>
      </c>
      <c r="F60" s="52">
        <f>주산암산!F6</f>
        <v>26</v>
      </c>
      <c r="G60" s="51">
        <f>주산암산!G6</f>
        <v>2</v>
      </c>
      <c r="H60" s="52">
        <f>주산암산!H6</f>
        <v>8</v>
      </c>
      <c r="I60" s="53">
        <f>주산암산!I6</f>
        <v>1</v>
      </c>
      <c r="J60" s="54">
        <f>주산암산!J6</f>
        <v>3</v>
      </c>
      <c r="K60" s="51">
        <f>주산암산!K6</f>
        <v>0</v>
      </c>
      <c r="L60" s="52">
        <f>주산암산!L6</f>
        <v>0</v>
      </c>
      <c r="M60" s="53">
        <f>주산암산!M6</f>
        <v>0</v>
      </c>
      <c r="N60" s="54">
        <f>주산암산!N6</f>
        <v>0</v>
      </c>
      <c r="O60" s="46">
        <f t="shared" si="18"/>
        <v>16</v>
      </c>
      <c r="P60" s="47">
        <f t="shared" si="18"/>
        <v>37</v>
      </c>
      <c r="Q60" s="167"/>
      <c r="R60" s="161"/>
      <c r="S60" s="170"/>
      <c r="T60" s="158"/>
    </row>
    <row r="61" spans="1:20" ht="32.1">
      <c r="A61" s="198"/>
      <c r="B61" s="201"/>
      <c r="C61" s="203"/>
      <c r="D61" s="50" t="s">
        <v>61</v>
      </c>
      <c r="E61" s="55">
        <f>주산암산!E7</f>
        <v>11</v>
      </c>
      <c r="F61" s="56">
        <f>주산암산!F7</f>
        <v>26</v>
      </c>
      <c r="G61" s="55">
        <f>주산암산!G7</f>
        <v>3</v>
      </c>
      <c r="H61" s="56">
        <f>주산암산!H7</f>
        <v>9</v>
      </c>
      <c r="I61" s="57">
        <f>주산암산!I7</f>
        <v>2</v>
      </c>
      <c r="J61" s="9">
        <f>주산암산!J7</f>
        <v>2</v>
      </c>
      <c r="K61" s="55">
        <f>주산암산!K7</f>
        <v>0</v>
      </c>
      <c r="L61" s="56">
        <f>주산암산!L7</f>
        <v>0</v>
      </c>
      <c r="M61" s="57">
        <f>주산암산!M7</f>
        <v>0</v>
      </c>
      <c r="N61" s="9">
        <f>주산암산!N7</f>
        <v>0</v>
      </c>
      <c r="O61" s="46">
        <f t="shared" si="18"/>
        <v>16</v>
      </c>
      <c r="P61" s="47">
        <f t="shared" si="18"/>
        <v>37</v>
      </c>
      <c r="Q61" s="168"/>
      <c r="R61" s="162"/>
      <c r="S61" s="171"/>
      <c r="T61" s="159"/>
    </row>
    <row r="62" spans="1:20" ht="30" customHeight="1">
      <c r="A62" s="205" t="s">
        <v>14</v>
      </c>
      <c r="B62" s="206"/>
      <c r="C62" s="206"/>
      <c r="D62" s="206"/>
      <c r="E62" s="29">
        <f aca="true" t="shared" si="19" ref="E62:N62">SUM(E57:E61)</f>
        <v>64</v>
      </c>
      <c r="F62" s="30">
        <f t="shared" si="19"/>
        <v>133</v>
      </c>
      <c r="G62" s="29">
        <f t="shared" si="19"/>
        <v>11</v>
      </c>
      <c r="H62" s="30">
        <f t="shared" si="19"/>
        <v>42</v>
      </c>
      <c r="I62" s="45">
        <f t="shared" si="19"/>
        <v>5</v>
      </c>
      <c r="J62" s="44">
        <f t="shared" si="19"/>
        <v>10</v>
      </c>
      <c r="K62" s="29">
        <f t="shared" si="19"/>
        <v>0</v>
      </c>
      <c r="L62" s="30">
        <f t="shared" si="19"/>
        <v>0</v>
      </c>
      <c r="M62" s="45">
        <f t="shared" si="19"/>
        <v>0</v>
      </c>
      <c r="N62" s="44">
        <f t="shared" si="19"/>
        <v>0</v>
      </c>
      <c r="O62" s="36">
        <f>(E62*5)+(G62*4)+(I62*3)+(K62*2)+(M62*1)</f>
        <v>379</v>
      </c>
      <c r="P62" s="37">
        <f>(F62*5)+(H62*4)+(J62*3)+(L62*2)+(N62*1)</f>
        <v>863</v>
      </c>
      <c r="Q62" s="163" t="str">
        <f>주산암산!Q8</f>
        <v>94.7%(학생) / 93.2%(학부모) &lt;-- 점수 평균</v>
      </c>
      <c r="R62" s="164"/>
      <c r="S62" s="164"/>
      <c r="T62" s="165"/>
    </row>
    <row r="63" spans="1:20" ht="33.15" customHeight="1">
      <c r="A63" s="196">
        <v>13</v>
      </c>
      <c r="B63" s="199" t="s">
        <v>140</v>
      </c>
      <c r="C63" s="62" t="s">
        <v>53</v>
      </c>
      <c r="D63" s="48" t="s">
        <v>64</v>
      </c>
      <c r="E63" s="41">
        <f>창의미술!E3</f>
        <v>8</v>
      </c>
      <c r="F63" s="42">
        <f>창의미술!F3</f>
        <v>26</v>
      </c>
      <c r="G63" s="41">
        <f>창의미술!G3</f>
        <v>2</v>
      </c>
      <c r="H63" s="42">
        <f>창의미술!H3</f>
        <v>5</v>
      </c>
      <c r="I63" s="43">
        <f>창의미술!I3</f>
        <v>1</v>
      </c>
      <c r="J63" s="17">
        <f>창의미술!J3</f>
        <v>0</v>
      </c>
      <c r="K63" s="41">
        <f>창의미술!K3</f>
        <v>0</v>
      </c>
      <c r="L63" s="42">
        <f>창의미술!L3</f>
        <v>0</v>
      </c>
      <c r="M63" s="43">
        <f>창의미술!M3</f>
        <v>0</v>
      </c>
      <c r="N63" s="17">
        <f>창의미술!N3</f>
        <v>0</v>
      </c>
      <c r="O63" s="32">
        <f aca="true" t="shared" si="20" ref="O63:P67">SUM(E63,G63,I63,K63,M63)</f>
        <v>11</v>
      </c>
      <c r="P63" s="33">
        <f t="shared" si="20"/>
        <v>31</v>
      </c>
      <c r="Q63" s="166">
        <f>창의미술!Q3</f>
        <v>35</v>
      </c>
      <c r="R63" s="160">
        <f>창의미술!R3</f>
        <v>0.9159999999999999</v>
      </c>
      <c r="S63" s="169">
        <f>P63/Q63</f>
        <v>0.8857142857142857</v>
      </c>
      <c r="T63" s="157" t="str">
        <f>창의미술!T3</f>
        <v>275(학생)/ 775(학부모)</v>
      </c>
    </row>
    <row r="64" spans="1:20" ht="21.4">
      <c r="A64" s="197"/>
      <c r="B64" s="200"/>
      <c r="C64" s="202" t="s">
        <v>200</v>
      </c>
      <c r="D64" s="49" t="s">
        <v>101</v>
      </c>
      <c r="E64" s="51">
        <f>창의미술!E4</f>
        <v>8</v>
      </c>
      <c r="F64" s="52">
        <f>창의미술!F4</f>
        <v>25</v>
      </c>
      <c r="G64" s="51">
        <f>창의미술!G4</f>
        <v>3</v>
      </c>
      <c r="H64" s="52">
        <f>창의미술!H4</f>
        <v>6</v>
      </c>
      <c r="I64" s="53">
        <f>창의미술!I4</f>
        <v>0</v>
      </c>
      <c r="J64" s="54">
        <f>창의미술!J4</f>
        <v>0</v>
      </c>
      <c r="K64" s="51">
        <f>창의미술!K4</f>
        <v>0</v>
      </c>
      <c r="L64" s="52">
        <f>창의미술!L4</f>
        <v>0</v>
      </c>
      <c r="M64" s="53">
        <f>창의미술!M4</f>
        <v>0</v>
      </c>
      <c r="N64" s="54">
        <f>창의미술!N4</f>
        <v>0</v>
      </c>
      <c r="O64" s="46">
        <f t="shared" si="20"/>
        <v>11</v>
      </c>
      <c r="P64" s="47">
        <f t="shared" si="20"/>
        <v>31</v>
      </c>
      <c r="Q64" s="167"/>
      <c r="R64" s="161"/>
      <c r="S64" s="170"/>
      <c r="T64" s="158"/>
    </row>
    <row r="65" spans="1:20" ht="32.1">
      <c r="A65" s="197"/>
      <c r="B65" s="200"/>
      <c r="C65" s="203"/>
      <c r="D65" s="48" t="s">
        <v>18</v>
      </c>
      <c r="E65" s="51">
        <f>창의미술!E5</f>
        <v>7</v>
      </c>
      <c r="F65" s="52">
        <f>창의미술!F5</f>
        <v>24</v>
      </c>
      <c r="G65" s="51">
        <f>창의미술!G5</f>
        <v>4</v>
      </c>
      <c r="H65" s="52">
        <f>창의미술!H5</f>
        <v>7</v>
      </c>
      <c r="I65" s="53">
        <f>창의미술!I5</f>
        <v>0</v>
      </c>
      <c r="J65" s="54">
        <f>창의미술!J5</f>
        <v>0</v>
      </c>
      <c r="K65" s="51">
        <f>창의미술!K5</f>
        <v>0</v>
      </c>
      <c r="L65" s="52">
        <f>창의미술!L5</f>
        <v>0</v>
      </c>
      <c r="M65" s="53">
        <f>창의미술!M5</f>
        <v>0</v>
      </c>
      <c r="N65" s="54">
        <f>창의미술!N5</f>
        <v>0</v>
      </c>
      <c r="O65" s="46">
        <f t="shared" si="20"/>
        <v>11</v>
      </c>
      <c r="P65" s="47">
        <f t="shared" si="20"/>
        <v>31</v>
      </c>
      <c r="Q65" s="167"/>
      <c r="R65" s="161"/>
      <c r="S65" s="170"/>
      <c r="T65" s="158"/>
    </row>
    <row r="66" spans="1:20" ht="21.4">
      <c r="A66" s="197"/>
      <c r="B66" s="200"/>
      <c r="C66" s="204" t="s">
        <v>202</v>
      </c>
      <c r="D66" s="50" t="s">
        <v>66</v>
      </c>
      <c r="E66" s="51">
        <f>창의미술!E6</f>
        <v>7</v>
      </c>
      <c r="F66" s="52">
        <f>창의미술!F6</f>
        <v>22</v>
      </c>
      <c r="G66" s="51">
        <f>창의미술!G6</f>
        <v>4</v>
      </c>
      <c r="H66" s="52">
        <f>창의미술!H6</f>
        <v>8</v>
      </c>
      <c r="I66" s="53">
        <f>창의미술!I6</f>
        <v>0</v>
      </c>
      <c r="J66" s="54">
        <f>창의미술!J6</f>
        <v>1</v>
      </c>
      <c r="K66" s="51">
        <f>창의미술!K6</f>
        <v>0</v>
      </c>
      <c r="L66" s="52">
        <f>창의미술!L6</f>
        <v>0</v>
      </c>
      <c r="M66" s="53">
        <f>창의미술!M6</f>
        <v>0</v>
      </c>
      <c r="N66" s="54">
        <f>창의미술!N6</f>
        <v>0</v>
      </c>
      <c r="O66" s="46">
        <f t="shared" si="20"/>
        <v>11</v>
      </c>
      <c r="P66" s="47">
        <f t="shared" si="20"/>
        <v>31</v>
      </c>
      <c r="Q66" s="167"/>
      <c r="R66" s="161"/>
      <c r="S66" s="170"/>
      <c r="T66" s="158"/>
    </row>
    <row r="67" spans="1:20" ht="32.1">
      <c r="A67" s="198"/>
      <c r="B67" s="201"/>
      <c r="C67" s="203"/>
      <c r="D67" s="50" t="s">
        <v>61</v>
      </c>
      <c r="E67" s="55">
        <f>창의미술!E7</f>
        <v>9</v>
      </c>
      <c r="F67" s="56">
        <f>창의미술!F7</f>
        <v>22</v>
      </c>
      <c r="G67" s="55">
        <f>창의미술!G7</f>
        <v>2</v>
      </c>
      <c r="H67" s="56">
        <f>창의미술!H7</f>
        <v>8</v>
      </c>
      <c r="I67" s="57">
        <f>창의미술!I7</f>
        <v>0</v>
      </c>
      <c r="J67" s="9">
        <f>창의미술!J7</f>
        <v>1</v>
      </c>
      <c r="K67" s="55">
        <f>창의미술!K7</f>
        <v>0</v>
      </c>
      <c r="L67" s="56">
        <f>창의미술!L7</f>
        <v>0</v>
      </c>
      <c r="M67" s="57">
        <f>창의미술!M7</f>
        <v>0</v>
      </c>
      <c r="N67" s="9">
        <f>창의미술!N7</f>
        <v>0</v>
      </c>
      <c r="O67" s="46">
        <f t="shared" si="20"/>
        <v>11</v>
      </c>
      <c r="P67" s="47">
        <f t="shared" si="20"/>
        <v>31</v>
      </c>
      <c r="Q67" s="168"/>
      <c r="R67" s="162"/>
      <c r="S67" s="171"/>
      <c r="T67" s="159"/>
    </row>
    <row r="68" spans="1:20" ht="30" customHeight="1">
      <c r="A68" s="205" t="s">
        <v>14</v>
      </c>
      <c r="B68" s="206"/>
      <c r="C68" s="206"/>
      <c r="D68" s="206"/>
      <c r="E68" s="29">
        <f aca="true" t="shared" si="21" ref="E68:N68">SUM(E63:E67)</f>
        <v>39</v>
      </c>
      <c r="F68" s="30">
        <f t="shared" si="21"/>
        <v>119</v>
      </c>
      <c r="G68" s="29">
        <f t="shared" si="21"/>
        <v>15</v>
      </c>
      <c r="H68" s="30">
        <f t="shared" si="21"/>
        <v>34</v>
      </c>
      <c r="I68" s="45">
        <f t="shared" si="21"/>
        <v>1</v>
      </c>
      <c r="J68" s="44">
        <f t="shared" si="21"/>
        <v>2</v>
      </c>
      <c r="K68" s="29">
        <f t="shared" si="21"/>
        <v>0</v>
      </c>
      <c r="L68" s="30">
        <f t="shared" si="21"/>
        <v>0</v>
      </c>
      <c r="M68" s="45">
        <f t="shared" si="21"/>
        <v>0</v>
      </c>
      <c r="N68" s="44">
        <f t="shared" si="21"/>
        <v>0</v>
      </c>
      <c r="O68" s="36">
        <f>(E68*5)+(G68*4)+(I68*3)+(K68*2)+(M68*1)</f>
        <v>258</v>
      </c>
      <c r="P68" s="37">
        <f>(F68*5)+(H68*4)+(J68*3)+(L68*2)+(N68*1)</f>
        <v>737</v>
      </c>
      <c r="Q68" s="163" t="str">
        <f>창의미술!Q8</f>
        <v>93.8%(학생) / 95.0%(학부모) &lt;-- 점수 평균</v>
      </c>
      <c r="R68" s="164"/>
      <c r="S68" s="164"/>
      <c r="T68" s="165"/>
    </row>
    <row r="69" spans="1:20" ht="33.15" customHeight="1">
      <c r="A69" s="196">
        <v>14</v>
      </c>
      <c r="B69" s="199" t="s">
        <v>141</v>
      </c>
      <c r="C69" s="62" t="s">
        <v>53</v>
      </c>
      <c r="D69" s="48" t="s">
        <v>64</v>
      </c>
      <c r="E69" s="41">
        <f>축구교실!E3</f>
        <v>15</v>
      </c>
      <c r="F69" s="42">
        <f>축구교실!F3</f>
        <v>13</v>
      </c>
      <c r="G69" s="41">
        <f>축구교실!G3</f>
        <v>0</v>
      </c>
      <c r="H69" s="42">
        <f>축구교실!H3</f>
        <v>8</v>
      </c>
      <c r="I69" s="43">
        <f>축구교실!I3</f>
        <v>0</v>
      </c>
      <c r="J69" s="17">
        <f>축구교실!J3</f>
        <v>0</v>
      </c>
      <c r="K69" s="41">
        <f>축구교실!K3</f>
        <v>0</v>
      </c>
      <c r="L69" s="42">
        <f>축구교실!L3</f>
        <v>0</v>
      </c>
      <c r="M69" s="43">
        <f>축구교실!M3</f>
        <v>0</v>
      </c>
      <c r="N69" s="17">
        <f>축구교실!N3</f>
        <v>0</v>
      </c>
      <c r="O69" s="32">
        <f aca="true" t="shared" si="22" ref="O69:P73">SUM(E69,G69,I69,K69,M69)</f>
        <v>15</v>
      </c>
      <c r="P69" s="33">
        <f t="shared" si="22"/>
        <v>21</v>
      </c>
      <c r="Q69" s="166">
        <f>축구교실!Q3</f>
        <v>25</v>
      </c>
      <c r="R69" s="160">
        <f>축구교실!R3</f>
        <v>1</v>
      </c>
      <c r="S69" s="169">
        <f>P69/Q69</f>
        <v>0.84</v>
      </c>
      <c r="T69" s="157" t="str">
        <f>축구교실!T3</f>
        <v>375(학생)/ 525(학부모)</v>
      </c>
    </row>
    <row r="70" spans="1:20" ht="19.5" customHeight="1">
      <c r="A70" s="197"/>
      <c r="B70" s="200"/>
      <c r="C70" s="202" t="s">
        <v>200</v>
      </c>
      <c r="D70" s="49" t="s">
        <v>101</v>
      </c>
      <c r="E70" s="51">
        <f>축구교실!E4</f>
        <v>13</v>
      </c>
      <c r="F70" s="52">
        <f>축구교실!F4</f>
        <v>10</v>
      </c>
      <c r="G70" s="51">
        <f>축구교실!G4</f>
        <v>2</v>
      </c>
      <c r="H70" s="52">
        <f>축구교실!H4</f>
        <v>11</v>
      </c>
      <c r="I70" s="53">
        <f>축구교실!I4</f>
        <v>0</v>
      </c>
      <c r="J70" s="54">
        <f>축구교실!J4</f>
        <v>0</v>
      </c>
      <c r="K70" s="51">
        <f>축구교실!K4</f>
        <v>0</v>
      </c>
      <c r="L70" s="52">
        <f>축구교실!L4</f>
        <v>0</v>
      </c>
      <c r="M70" s="53">
        <f>축구교실!M4</f>
        <v>0</v>
      </c>
      <c r="N70" s="54">
        <f>축구교실!N4</f>
        <v>0</v>
      </c>
      <c r="O70" s="46">
        <f t="shared" si="22"/>
        <v>15</v>
      </c>
      <c r="P70" s="47">
        <f t="shared" si="22"/>
        <v>21</v>
      </c>
      <c r="Q70" s="167"/>
      <c r="R70" s="161"/>
      <c r="S70" s="170"/>
      <c r="T70" s="158"/>
    </row>
    <row r="71" spans="1:20" ht="32.1">
      <c r="A71" s="197"/>
      <c r="B71" s="200"/>
      <c r="C71" s="203"/>
      <c r="D71" s="48" t="s">
        <v>18</v>
      </c>
      <c r="E71" s="51">
        <f>축구교실!E5</f>
        <v>12</v>
      </c>
      <c r="F71" s="52">
        <f>축구교실!F5</f>
        <v>12</v>
      </c>
      <c r="G71" s="51">
        <f>축구교실!G5</f>
        <v>3</v>
      </c>
      <c r="H71" s="52">
        <f>축구교실!H5</f>
        <v>9</v>
      </c>
      <c r="I71" s="53">
        <f>축구교실!I5</f>
        <v>0</v>
      </c>
      <c r="J71" s="54">
        <f>축구교실!J5</f>
        <v>0</v>
      </c>
      <c r="K71" s="51">
        <f>축구교실!K5</f>
        <v>0</v>
      </c>
      <c r="L71" s="52">
        <f>축구교실!L5</f>
        <v>0</v>
      </c>
      <c r="M71" s="53">
        <f>축구교실!M5</f>
        <v>0</v>
      </c>
      <c r="N71" s="54">
        <f>축구교실!N5</f>
        <v>0</v>
      </c>
      <c r="O71" s="46">
        <f t="shared" si="22"/>
        <v>15</v>
      </c>
      <c r="P71" s="47">
        <f t="shared" si="22"/>
        <v>21</v>
      </c>
      <c r="Q71" s="167"/>
      <c r="R71" s="161"/>
      <c r="S71" s="170"/>
      <c r="T71" s="158"/>
    </row>
    <row r="72" spans="1:20" ht="21.4">
      <c r="A72" s="197"/>
      <c r="B72" s="200"/>
      <c r="C72" s="204" t="s">
        <v>202</v>
      </c>
      <c r="D72" s="50" t="s">
        <v>66</v>
      </c>
      <c r="E72" s="51">
        <f>축구교실!E6</f>
        <v>15</v>
      </c>
      <c r="F72" s="52">
        <f>축구교실!F6</f>
        <v>11</v>
      </c>
      <c r="G72" s="51">
        <f>축구교실!G6</f>
        <v>0</v>
      </c>
      <c r="H72" s="52">
        <f>축구교실!H6</f>
        <v>10</v>
      </c>
      <c r="I72" s="53">
        <f>축구교실!I6</f>
        <v>0</v>
      </c>
      <c r="J72" s="54">
        <f>축구교실!J6</f>
        <v>0</v>
      </c>
      <c r="K72" s="51">
        <f>축구교실!K6</f>
        <v>0</v>
      </c>
      <c r="L72" s="52">
        <f>축구교실!L6</f>
        <v>0</v>
      </c>
      <c r="M72" s="53">
        <f>축구교실!M6</f>
        <v>0</v>
      </c>
      <c r="N72" s="54">
        <f>축구교실!N6</f>
        <v>0</v>
      </c>
      <c r="O72" s="46">
        <f t="shared" si="22"/>
        <v>15</v>
      </c>
      <c r="P72" s="47">
        <f t="shared" si="22"/>
        <v>21</v>
      </c>
      <c r="Q72" s="167"/>
      <c r="R72" s="161"/>
      <c r="S72" s="170"/>
      <c r="T72" s="158"/>
    </row>
    <row r="73" spans="1:20" ht="19.5" customHeight="1">
      <c r="A73" s="198"/>
      <c r="B73" s="201"/>
      <c r="C73" s="203"/>
      <c r="D73" s="50" t="s">
        <v>61</v>
      </c>
      <c r="E73" s="55">
        <f>축구교실!E7</f>
        <v>11</v>
      </c>
      <c r="F73" s="56">
        <f>축구교실!F7</f>
        <v>14</v>
      </c>
      <c r="G73" s="55">
        <f>축구교실!G7</f>
        <v>2</v>
      </c>
      <c r="H73" s="56">
        <f>축구교실!H7</f>
        <v>7</v>
      </c>
      <c r="I73" s="57">
        <f>축구교실!I7</f>
        <v>2</v>
      </c>
      <c r="J73" s="9">
        <f>축구교실!J7</f>
        <v>0</v>
      </c>
      <c r="K73" s="55">
        <f>축구교실!K7</f>
        <v>0</v>
      </c>
      <c r="L73" s="56">
        <f>축구교실!L7</f>
        <v>0</v>
      </c>
      <c r="M73" s="57">
        <f>축구교실!M7</f>
        <v>0</v>
      </c>
      <c r="N73" s="9">
        <f>축구교실!N7</f>
        <v>0</v>
      </c>
      <c r="O73" s="46">
        <f t="shared" si="22"/>
        <v>15</v>
      </c>
      <c r="P73" s="47">
        <f t="shared" si="22"/>
        <v>21</v>
      </c>
      <c r="Q73" s="168"/>
      <c r="R73" s="162"/>
      <c r="S73" s="171"/>
      <c r="T73" s="159"/>
    </row>
    <row r="74" spans="1:20" ht="30" customHeight="1">
      <c r="A74" s="205" t="s">
        <v>14</v>
      </c>
      <c r="B74" s="206"/>
      <c r="C74" s="206"/>
      <c r="D74" s="206"/>
      <c r="E74" s="29">
        <f aca="true" t="shared" si="23" ref="E74:N74">SUM(E69:E73)</f>
        <v>66</v>
      </c>
      <c r="F74" s="30">
        <f t="shared" si="23"/>
        <v>60</v>
      </c>
      <c r="G74" s="29">
        <f t="shared" si="23"/>
        <v>7</v>
      </c>
      <c r="H74" s="30">
        <f t="shared" si="23"/>
        <v>45</v>
      </c>
      <c r="I74" s="45">
        <f t="shared" si="23"/>
        <v>2</v>
      </c>
      <c r="J74" s="44">
        <f t="shared" si="23"/>
        <v>0</v>
      </c>
      <c r="K74" s="29">
        <f t="shared" si="23"/>
        <v>0</v>
      </c>
      <c r="L74" s="30">
        <f t="shared" si="23"/>
        <v>0</v>
      </c>
      <c r="M74" s="45">
        <f t="shared" si="23"/>
        <v>0</v>
      </c>
      <c r="N74" s="44">
        <f t="shared" si="23"/>
        <v>0</v>
      </c>
      <c r="O74" s="36">
        <f>(E74*5)+(G74*4)+(I74*3)+(K74*2)+(M74*1)</f>
        <v>364</v>
      </c>
      <c r="P74" s="37">
        <f>(F74*5)+(H74*4)+(J74*3)+(L74*2)+(N74*1)</f>
        <v>480</v>
      </c>
      <c r="Q74" s="163" t="str">
        <f>축구교실!Q8</f>
        <v>97.0%(학생) / 91.4%(학부모) &lt;-- 점수 평균</v>
      </c>
      <c r="R74" s="164"/>
      <c r="S74" s="164"/>
      <c r="T74" s="165"/>
    </row>
    <row r="75" spans="1:20" ht="33.15" customHeight="1">
      <c r="A75" s="196">
        <v>15</v>
      </c>
      <c r="B75" s="199" t="s">
        <v>118</v>
      </c>
      <c r="C75" s="62" t="s">
        <v>53</v>
      </c>
      <c r="D75" s="48" t="s">
        <v>64</v>
      </c>
      <c r="E75" s="41">
        <f>'컴퓨터A-월.금.코딩'!E3</f>
        <v>46</v>
      </c>
      <c r="F75" s="42">
        <f>'컴퓨터A-월.금.코딩'!F3</f>
        <v>51</v>
      </c>
      <c r="G75" s="41">
        <f>'컴퓨터A-월.금.코딩'!G3</f>
        <v>7</v>
      </c>
      <c r="H75" s="42">
        <f>'컴퓨터A-월.금.코딩'!H3</f>
        <v>22</v>
      </c>
      <c r="I75" s="43">
        <f>'컴퓨터A-월.금.코딩'!I3</f>
        <v>2</v>
      </c>
      <c r="J75" s="17">
        <f>'컴퓨터A-월.금.코딩'!J3</f>
        <v>0</v>
      </c>
      <c r="K75" s="41">
        <f>'컴퓨터A-월.금.코딩'!K3</f>
        <v>0</v>
      </c>
      <c r="L75" s="42">
        <f>'컴퓨터A-월.금.코딩'!L3</f>
        <v>0</v>
      </c>
      <c r="M75" s="43">
        <f>'컴퓨터A-월.금.코딩'!M3</f>
        <v>0</v>
      </c>
      <c r="N75" s="17">
        <f>'컴퓨터A-월.금.코딩'!N3</f>
        <v>0</v>
      </c>
      <c r="O75" s="32">
        <f aca="true" t="shared" si="24" ref="O75:P79">SUM(E75,G75,I75,K75,M75)</f>
        <v>55</v>
      </c>
      <c r="P75" s="33">
        <f t="shared" si="24"/>
        <v>73</v>
      </c>
      <c r="Q75" s="166">
        <f>'컴퓨터A-월.금.코딩'!Q3</f>
        <v>94</v>
      </c>
      <c r="R75" s="160">
        <f>'컴퓨터A-월.금.코딩'!R3</f>
        <v>0.785</v>
      </c>
      <c r="S75" s="169">
        <f>P75/Q75</f>
        <v>0.776595744680851</v>
      </c>
      <c r="T75" s="157" t="str">
        <f>'컴퓨터A-월.금.코딩'!T3</f>
        <v>1,375(학생)/ 1,825(학부모)</v>
      </c>
    </row>
    <row r="76" spans="1:20" ht="21.4">
      <c r="A76" s="197"/>
      <c r="B76" s="200"/>
      <c r="C76" s="202" t="s">
        <v>200</v>
      </c>
      <c r="D76" s="49" t="s">
        <v>101</v>
      </c>
      <c r="E76" s="51">
        <f>'컴퓨터A-월.금.코딩'!E4</f>
        <v>42</v>
      </c>
      <c r="F76" s="52">
        <f>'컴퓨터A-월.금.코딩'!F4</f>
        <v>49</v>
      </c>
      <c r="G76" s="51">
        <f>'컴퓨터A-월.금.코딩'!G4</f>
        <v>9</v>
      </c>
      <c r="H76" s="52">
        <f>'컴퓨터A-월.금.코딩'!H4</f>
        <v>23</v>
      </c>
      <c r="I76" s="53">
        <f>'컴퓨터A-월.금.코딩'!I4</f>
        <v>4</v>
      </c>
      <c r="J76" s="54">
        <f>'컴퓨터A-월.금.코딩'!J4</f>
        <v>1</v>
      </c>
      <c r="K76" s="51">
        <f>'컴퓨터A-월.금.코딩'!K4</f>
        <v>0</v>
      </c>
      <c r="L76" s="52">
        <f>'컴퓨터A-월.금.코딩'!L4</f>
        <v>0</v>
      </c>
      <c r="M76" s="53">
        <f>'컴퓨터A-월.금.코딩'!M4</f>
        <v>0</v>
      </c>
      <c r="N76" s="54">
        <f>'컴퓨터A-월.금.코딩'!N4</f>
        <v>0</v>
      </c>
      <c r="O76" s="46">
        <f t="shared" si="24"/>
        <v>55</v>
      </c>
      <c r="P76" s="47">
        <f t="shared" si="24"/>
        <v>73</v>
      </c>
      <c r="Q76" s="167"/>
      <c r="R76" s="161"/>
      <c r="S76" s="170"/>
      <c r="T76" s="158"/>
    </row>
    <row r="77" spans="1:20" ht="32.1">
      <c r="A77" s="197"/>
      <c r="B77" s="200"/>
      <c r="C77" s="203"/>
      <c r="D77" s="48" t="s">
        <v>18</v>
      </c>
      <c r="E77" s="51">
        <f>'컴퓨터A-월.금.코딩'!E5</f>
        <v>43</v>
      </c>
      <c r="F77" s="52">
        <f>'컴퓨터A-월.금.코딩'!F5</f>
        <v>51</v>
      </c>
      <c r="G77" s="51">
        <f>'컴퓨터A-월.금.코딩'!G5</f>
        <v>6</v>
      </c>
      <c r="H77" s="52">
        <f>'컴퓨터A-월.금.코딩'!H5</f>
        <v>20</v>
      </c>
      <c r="I77" s="53">
        <f>'컴퓨터A-월.금.코딩'!I5</f>
        <v>6</v>
      </c>
      <c r="J77" s="54">
        <f>'컴퓨터A-월.금.코딩'!J5</f>
        <v>2</v>
      </c>
      <c r="K77" s="51">
        <f>'컴퓨터A-월.금.코딩'!K5</f>
        <v>0</v>
      </c>
      <c r="L77" s="52">
        <f>'컴퓨터A-월.금.코딩'!L5</f>
        <v>0</v>
      </c>
      <c r="M77" s="53">
        <f>'컴퓨터A-월.금.코딩'!M5</f>
        <v>0</v>
      </c>
      <c r="N77" s="54">
        <f>'컴퓨터A-월.금.코딩'!N5</f>
        <v>0</v>
      </c>
      <c r="O77" s="46">
        <f t="shared" si="24"/>
        <v>55</v>
      </c>
      <c r="P77" s="47">
        <f t="shared" si="24"/>
        <v>73</v>
      </c>
      <c r="Q77" s="167"/>
      <c r="R77" s="161"/>
      <c r="S77" s="170"/>
      <c r="T77" s="158"/>
    </row>
    <row r="78" spans="1:20" ht="21.4">
      <c r="A78" s="197"/>
      <c r="B78" s="200"/>
      <c r="C78" s="204" t="s">
        <v>202</v>
      </c>
      <c r="D78" s="50" t="s">
        <v>66</v>
      </c>
      <c r="E78" s="51">
        <f>'컴퓨터A-월.금.코딩'!E6</f>
        <v>42</v>
      </c>
      <c r="F78" s="52">
        <f>'컴퓨터A-월.금.코딩'!F6</f>
        <v>51</v>
      </c>
      <c r="G78" s="51">
        <f>'컴퓨터A-월.금.코딩'!G6</f>
        <v>9</v>
      </c>
      <c r="H78" s="52">
        <f>'컴퓨터A-월.금.코딩'!H6</f>
        <v>20</v>
      </c>
      <c r="I78" s="53">
        <f>'컴퓨터A-월.금.코딩'!I6</f>
        <v>4</v>
      </c>
      <c r="J78" s="54">
        <f>'컴퓨터A-월.금.코딩'!J6</f>
        <v>2</v>
      </c>
      <c r="K78" s="51">
        <f>'컴퓨터A-월.금.코딩'!K6</f>
        <v>0</v>
      </c>
      <c r="L78" s="52">
        <f>'컴퓨터A-월.금.코딩'!L6</f>
        <v>0</v>
      </c>
      <c r="M78" s="53">
        <f>'컴퓨터A-월.금.코딩'!M6</f>
        <v>0</v>
      </c>
      <c r="N78" s="54">
        <f>'컴퓨터A-월.금.코딩'!N6</f>
        <v>0</v>
      </c>
      <c r="O78" s="46">
        <f t="shared" si="24"/>
        <v>55</v>
      </c>
      <c r="P78" s="47">
        <f t="shared" si="24"/>
        <v>73</v>
      </c>
      <c r="Q78" s="167"/>
      <c r="R78" s="161"/>
      <c r="S78" s="170"/>
      <c r="T78" s="158"/>
    </row>
    <row r="79" spans="1:20" ht="32.1">
      <c r="A79" s="198"/>
      <c r="B79" s="201"/>
      <c r="C79" s="203"/>
      <c r="D79" s="50" t="s">
        <v>61</v>
      </c>
      <c r="E79" s="55">
        <f>'컴퓨터A-월.금.코딩'!E7</f>
        <v>36</v>
      </c>
      <c r="F79" s="56">
        <f>'컴퓨터A-월.금.코딩'!F7</f>
        <v>50</v>
      </c>
      <c r="G79" s="55">
        <f>'컴퓨터A-월.금.코딩'!G7</f>
        <v>8</v>
      </c>
      <c r="H79" s="56">
        <f>'컴퓨터A-월.금.코딩'!H7</f>
        <v>21</v>
      </c>
      <c r="I79" s="57">
        <f>'컴퓨터A-월.금.코딩'!I7</f>
        <v>11</v>
      </c>
      <c r="J79" s="9">
        <f>'컴퓨터A-월.금.코딩'!J7</f>
        <v>2</v>
      </c>
      <c r="K79" s="55">
        <f>'컴퓨터A-월.금.코딩'!K7</f>
        <v>0</v>
      </c>
      <c r="L79" s="56">
        <f>'컴퓨터A-월.금.코딩'!L7</f>
        <v>0</v>
      </c>
      <c r="M79" s="57">
        <f>'컴퓨터A-월.금.코딩'!M7</f>
        <v>0</v>
      </c>
      <c r="N79" s="9">
        <f>'컴퓨터A-월.금.코딩'!N7</f>
        <v>0</v>
      </c>
      <c r="O79" s="46">
        <f t="shared" si="24"/>
        <v>55</v>
      </c>
      <c r="P79" s="47">
        <f t="shared" si="24"/>
        <v>73</v>
      </c>
      <c r="Q79" s="168"/>
      <c r="R79" s="162"/>
      <c r="S79" s="171"/>
      <c r="T79" s="159"/>
    </row>
    <row r="80" spans="1:20" ht="30" customHeight="1">
      <c r="A80" s="205" t="s">
        <v>14</v>
      </c>
      <c r="B80" s="206"/>
      <c r="C80" s="206"/>
      <c r="D80" s="206"/>
      <c r="E80" s="29">
        <f aca="true" t="shared" si="25" ref="E80:N80">SUM(E75:E79)</f>
        <v>209</v>
      </c>
      <c r="F80" s="30">
        <f t="shared" si="25"/>
        <v>252</v>
      </c>
      <c r="G80" s="29">
        <f t="shared" si="25"/>
        <v>39</v>
      </c>
      <c r="H80" s="30">
        <f t="shared" si="25"/>
        <v>106</v>
      </c>
      <c r="I80" s="45">
        <f t="shared" si="25"/>
        <v>27</v>
      </c>
      <c r="J80" s="44">
        <f t="shared" si="25"/>
        <v>7</v>
      </c>
      <c r="K80" s="29">
        <f t="shared" si="25"/>
        <v>0</v>
      </c>
      <c r="L80" s="30">
        <f t="shared" si="25"/>
        <v>0</v>
      </c>
      <c r="M80" s="45">
        <f t="shared" si="25"/>
        <v>0</v>
      </c>
      <c r="N80" s="44">
        <f t="shared" si="25"/>
        <v>0</v>
      </c>
      <c r="O80" s="36">
        <f>(E80*5)+(G80*4)+(I80*3)+(K80*2)+(M80*1)</f>
        <v>1282</v>
      </c>
      <c r="P80" s="37">
        <f>(F80*5)+(H80*4)+(J80*3)+(L80*2)+(N80*1)</f>
        <v>1705</v>
      </c>
      <c r="Q80" s="163" t="str">
        <f>'컴퓨터A-월.금.코딩'!Q8</f>
        <v>93.4%(학생) / 93.4%(학부모) &lt;-- 점수 평균</v>
      </c>
      <c r="R80" s="164"/>
      <c r="S80" s="164"/>
      <c r="T80" s="165"/>
    </row>
    <row r="81" spans="1:20" ht="33.15" customHeight="1">
      <c r="A81" s="196">
        <v>16</v>
      </c>
      <c r="B81" s="199" t="s">
        <v>149</v>
      </c>
      <c r="C81" s="62" t="s">
        <v>53</v>
      </c>
      <c r="D81" s="48" t="s">
        <v>64</v>
      </c>
      <c r="E81" s="41">
        <f>'컴퓨터B-화.목'!E3</f>
        <v>10</v>
      </c>
      <c r="F81" s="42">
        <f>'컴퓨터B-화.목'!F3</f>
        <v>13</v>
      </c>
      <c r="G81" s="41">
        <f>'컴퓨터B-화.목'!G3</f>
        <v>2</v>
      </c>
      <c r="H81" s="42">
        <f>'컴퓨터B-화.목'!H3</f>
        <v>6</v>
      </c>
      <c r="I81" s="43">
        <f>'컴퓨터B-화.목'!I3</f>
        <v>0</v>
      </c>
      <c r="J81" s="17">
        <f>'컴퓨터B-화.목'!J3</f>
        <v>2</v>
      </c>
      <c r="K81" s="41">
        <f>'컴퓨터B-화.목'!K3</f>
        <v>0</v>
      </c>
      <c r="L81" s="42">
        <f>'컴퓨터B-화.목'!L3</f>
        <v>0</v>
      </c>
      <c r="M81" s="43">
        <f>'컴퓨터B-화.목'!M3</f>
        <v>0</v>
      </c>
      <c r="N81" s="17">
        <f>'컴퓨터B-화.목'!N3</f>
        <v>0</v>
      </c>
      <c r="O81" s="32">
        <f aca="true" t="shared" si="26" ref="O81:P85">SUM(E81,G81,I81,K81,M81)</f>
        <v>12</v>
      </c>
      <c r="P81" s="33">
        <f t="shared" si="26"/>
        <v>21</v>
      </c>
      <c r="Q81" s="166">
        <f>'컴퓨터B-화.목'!Q3</f>
        <v>24</v>
      </c>
      <c r="R81" s="160">
        <f>'컴퓨터B-화.목'!R3</f>
        <v>0.857</v>
      </c>
      <c r="S81" s="169">
        <f>P81/Q81</f>
        <v>0.875</v>
      </c>
      <c r="T81" s="157" t="str">
        <f>'컴퓨터B-화.목'!T3</f>
        <v>300(학생)/ 525(학부모)</v>
      </c>
    </row>
    <row r="82" spans="1:20" ht="21.4">
      <c r="A82" s="197"/>
      <c r="B82" s="200"/>
      <c r="C82" s="202" t="s">
        <v>200</v>
      </c>
      <c r="D82" s="49" t="s">
        <v>101</v>
      </c>
      <c r="E82" s="51">
        <f>'컴퓨터B-화.목'!E4</f>
        <v>9</v>
      </c>
      <c r="F82" s="52">
        <f>'컴퓨터B-화.목'!F4</f>
        <v>12</v>
      </c>
      <c r="G82" s="51">
        <f>'컴퓨터B-화.목'!G4</f>
        <v>3</v>
      </c>
      <c r="H82" s="52">
        <f>'컴퓨터B-화.목'!H4</f>
        <v>7</v>
      </c>
      <c r="I82" s="53">
        <f>'컴퓨터B-화.목'!I4</f>
        <v>0</v>
      </c>
      <c r="J82" s="54">
        <f>'컴퓨터B-화.목'!J4</f>
        <v>2</v>
      </c>
      <c r="K82" s="51">
        <f>'컴퓨터B-화.목'!K4</f>
        <v>0</v>
      </c>
      <c r="L82" s="52">
        <f>'컴퓨터B-화.목'!L4</f>
        <v>0</v>
      </c>
      <c r="M82" s="53">
        <f>'컴퓨터B-화.목'!M4</f>
        <v>0</v>
      </c>
      <c r="N82" s="54">
        <f>'컴퓨터B-화.목'!N4</f>
        <v>0</v>
      </c>
      <c r="O82" s="46">
        <f t="shared" si="26"/>
        <v>12</v>
      </c>
      <c r="P82" s="47">
        <f t="shared" si="26"/>
        <v>21</v>
      </c>
      <c r="Q82" s="167"/>
      <c r="R82" s="161"/>
      <c r="S82" s="170"/>
      <c r="T82" s="158"/>
    </row>
    <row r="83" spans="1:20" ht="32.1">
      <c r="A83" s="197"/>
      <c r="B83" s="200"/>
      <c r="C83" s="203"/>
      <c r="D83" s="48" t="s">
        <v>18</v>
      </c>
      <c r="E83" s="51">
        <f>'컴퓨터B-화.목'!E5</f>
        <v>8</v>
      </c>
      <c r="F83" s="52">
        <f>'컴퓨터B-화.목'!F5</f>
        <v>11</v>
      </c>
      <c r="G83" s="51">
        <f>'컴퓨터B-화.목'!G5</f>
        <v>4</v>
      </c>
      <c r="H83" s="52">
        <f>'컴퓨터B-화.목'!H5</f>
        <v>8</v>
      </c>
      <c r="I83" s="53">
        <f>'컴퓨터B-화.목'!I5</f>
        <v>0</v>
      </c>
      <c r="J83" s="54">
        <f>'컴퓨터B-화.목'!J5</f>
        <v>2</v>
      </c>
      <c r="K83" s="51">
        <f>'컴퓨터B-화.목'!K5</f>
        <v>0</v>
      </c>
      <c r="L83" s="52">
        <f>'컴퓨터B-화.목'!L5</f>
        <v>0</v>
      </c>
      <c r="M83" s="53">
        <f>'컴퓨터B-화.목'!M5</f>
        <v>0</v>
      </c>
      <c r="N83" s="54">
        <f>'컴퓨터B-화.목'!N5</f>
        <v>0</v>
      </c>
      <c r="O83" s="46">
        <f t="shared" si="26"/>
        <v>12</v>
      </c>
      <c r="P83" s="47">
        <f t="shared" si="26"/>
        <v>21</v>
      </c>
      <c r="Q83" s="167"/>
      <c r="R83" s="161"/>
      <c r="S83" s="170"/>
      <c r="T83" s="158"/>
    </row>
    <row r="84" spans="1:20" ht="21.4">
      <c r="A84" s="197"/>
      <c r="B84" s="200"/>
      <c r="C84" s="204" t="s">
        <v>202</v>
      </c>
      <c r="D84" s="50" t="s">
        <v>66</v>
      </c>
      <c r="E84" s="51">
        <f>'컴퓨터B-화.목'!E6</f>
        <v>9</v>
      </c>
      <c r="F84" s="52">
        <f>'컴퓨터B-화.목'!F6</f>
        <v>11</v>
      </c>
      <c r="G84" s="51">
        <f>'컴퓨터B-화.목'!G6</f>
        <v>3</v>
      </c>
      <c r="H84" s="52">
        <f>'컴퓨터B-화.목'!H6</f>
        <v>8</v>
      </c>
      <c r="I84" s="53">
        <f>'컴퓨터B-화.목'!I6</f>
        <v>0</v>
      </c>
      <c r="J84" s="54">
        <f>'컴퓨터B-화.목'!J6</f>
        <v>2</v>
      </c>
      <c r="K84" s="51">
        <f>'컴퓨터B-화.목'!K6</f>
        <v>0</v>
      </c>
      <c r="L84" s="52">
        <f>'컴퓨터B-화.목'!L6</f>
        <v>0</v>
      </c>
      <c r="M84" s="53">
        <f>'컴퓨터B-화.목'!M6</f>
        <v>0</v>
      </c>
      <c r="N84" s="54">
        <f>'컴퓨터B-화.목'!N6</f>
        <v>0</v>
      </c>
      <c r="O84" s="46">
        <f t="shared" si="26"/>
        <v>12</v>
      </c>
      <c r="P84" s="47">
        <f t="shared" si="26"/>
        <v>21</v>
      </c>
      <c r="Q84" s="167"/>
      <c r="R84" s="161"/>
      <c r="S84" s="170"/>
      <c r="T84" s="158"/>
    </row>
    <row r="85" spans="1:20" ht="32.1">
      <c r="A85" s="198"/>
      <c r="B85" s="201"/>
      <c r="C85" s="203"/>
      <c r="D85" s="50" t="s">
        <v>61</v>
      </c>
      <c r="E85" s="55">
        <f>'컴퓨터B-화.목'!E7</f>
        <v>7</v>
      </c>
      <c r="F85" s="56">
        <f>'컴퓨터B-화.목'!F7</f>
        <v>11</v>
      </c>
      <c r="G85" s="55">
        <f>'컴퓨터B-화.목'!G7</f>
        <v>2</v>
      </c>
      <c r="H85" s="56">
        <f>'컴퓨터B-화.목'!H7</f>
        <v>5</v>
      </c>
      <c r="I85" s="57">
        <f>'컴퓨터B-화.목'!I7</f>
        <v>3</v>
      </c>
      <c r="J85" s="9">
        <f>'컴퓨터B-화.목'!J7</f>
        <v>5</v>
      </c>
      <c r="K85" s="55">
        <f>'컴퓨터B-화.목'!K7</f>
        <v>0</v>
      </c>
      <c r="L85" s="56">
        <f>'컴퓨터B-화.목'!L7</f>
        <v>0</v>
      </c>
      <c r="M85" s="57">
        <f>'컴퓨터B-화.목'!M7</f>
        <v>0</v>
      </c>
      <c r="N85" s="9">
        <f>'컴퓨터B-화.목'!N7</f>
        <v>0</v>
      </c>
      <c r="O85" s="46">
        <f t="shared" si="26"/>
        <v>12</v>
      </c>
      <c r="P85" s="47">
        <f t="shared" si="26"/>
        <v>21</v>
      </c>
      <c r="Q85" s="168"/>
      <c r="R85" s="162"/>
      <c r="S85" s="171"/>
      <c r="T85" s="159"/>
    </row>
    <row r="86" spans="1:20" ht="30" customHeight="1">
      <c r="A86" s="205" t="s">
        <v>14</v>
      </c>
      <c r="B86" s="206"/>
      <c r="C86" s="206"/>
      <c r="D86" s="206"/>
      <c r="E86" s="29">
        <f aca="true" t="shared" si="27" ref="E86:N86">SUM(E81:E85)</f>
        <v>43</v>
      </c>
      <c r="F86" s="30">
        <f t="shared" si="27"/>
        <v>58</v>
      </c>
      <c r="G86" s="29">
        <f t="shared" si="27"/>
        <v>14</v>
      </c>
      <c r="H86" s="30">
        <f t="shared" si="27"/>
        <v>34</v>
      </c>
      <c r="I86" s="45">
        <f t="shared" si="27"/>
        <v>3</v>
      </c>
      <c r="J86" s="44">
        <f t="shared" si="27"/>
        <v>13</v>
      </c>
      <c r="K86" s="29">
        <f t="shared" si="27"/>
        <v>0</v>
      </c>
      <c r="L86" s="30">
        <f t="shared" si="27"/>
        <v>0</v>
      </c>
      <c r="M86" s="45">
        <f t="shared" si="27"/>
        <v>0</v>
      </c>
      <c r="N86" s="44">
        <f t="shared" si="27"/>
        <v>0</v>
      </c>
      <c r="O86" s="36">
        <f>SUM(O81:O85)</f>
        <v>60</v>
      </c>
      <c r="P86" s="37">
        <f>SUM(P81:P85)</f>
        <v>105</v>
      </c>
      <c r="Q86" s="163" t="str">
        <f>'컴퓨터B-화.목'!Q8</f>
        <v>93.3%(학생) / 88.5%(학부모) &lt;-- 점수 평균</v>
      </c>
      <c r="R86" s="164"/>
      <c r="S86" s="164"/>
      <c r="T86" s="165"/>
    </row>
    <row r="87" spans="1:20" ht="33.15" customHeight="1">
      <c r="A87" s="196">
        <v>17</v>
      </c>
      <c r="B87" s="199" t="s">
        <v>135</v>
      </c>
      <c r="C87" s="62" t="s">
        <v>53</v>
      </c>
      <c r="D87" s="48" t="s">
        <v>64</v>
      </c>
      <c r="E87" s="41">
        <f>'클레이&amp;쿠키'!E3</f>
        <v>8</v>
      </c>
      <c r="F87" s="42">
        <f>'클레이&amp;쿠키'!F3</f>
        <v>21</v>
      </c>
      <c r="G87" s="41">
        <f>'클레이&amp;쿠키'!G3</f>
        <v>0</v>
      </c>
      <c r="H87" s="42">
        <f>'클레이&amp;쿠키'!H3</f>
        <v>9</v>
      </c>
      <c r="I87" s="43">
        <f>'클레이&amp;쿠키'!I3</f>
        <v>0</v>
      </c>
      <c r="J87" s="17">
        <f>'클레이&amp;쿠키'!J3</f>
        <v>0</v>
      </c>
      <c r="K87" s="41">
        <f>'클레이&amp;쿠키'!K3</f>
        <v>0</v>
      </c>
      <c r="L87" s="42">
        <f>'클레이&amp;쿠키'!L3</f>
        <v>0</v>
      </c>
      <c r="M87" s="43">
        <f>'클레이&amp;쿠키'!M3</f>
        <v>0</v>
      </c>
      <c r="N87" s="17">
        <f>'클레이&amp;쿠키'!N3</f>
        <v>0</v>
      </c>
      <c r="O87" s="32">
        <f aca="true" t="shared" si="28" ref="O87:P91">SUM(E87,G87,I87,K87,M87)</f>
        <v>8</v>
      </c>
      <c r="P87" s="33">
        <f t="shared" si="28"/>
        <v>30</v>
      </c>
      <c r="Q87" s="166">
        <f>'클레이&amp;쿠키'!Q3</f>
        <v>36</v>
      </c>
      <c r="R87" s="160">
        <f>'클레이&amp;쿠키'!R3</f>
        <v>1</v>
      </c>
      <c r="S87" s="169">
        <f>P87/Q87</f>
        <v>0.8333333333333334</v>
      </c>
      <c r="T87" s="157" t="str">
        <f>'클레이&amp;쿠키'!T3</f>
        <v>200(학생)/ 750(학부모)</v>
      </c>
    </row>
    <row r="88" spans="1:20" ht="21.4">
      <c r="A88" s="197"/>
      <c r="B88" s="200"/>
      <c r="C88" s="202" t="s">
        <v>200</v>
      </c>
      <c r="D88" s="49" t="s">
        <v>101</v>
      </c>
      <c r="E88" s="51">
        <f>'클레이&amp;쿠키'!E4</f>
        <v>8</v>
      </c>
      <c r="F88" s="52">
        <f>'클레이&amp;쿠키'!F4</f>
        <v>18</v>
      </c>
      <c r="G88" s="51">
        <f>'클레이&amp;쿠키'!G4</f>
        <v>0</v>
      </c>
      <c r="H88" s="52">
        <f>'클레이&amp;쿠키'!H4</f>
        <v>12</v>
      </c>
      <c r="I88" s="53">
        <f>'클레이&amp;쿠키'!I4</f>
        <v>0</v>
      </c>
      <c r="J88" s="54">
        <f>'클레이&amp;쿠키'!J4</f>
        <v>0</v>
      </c>
      <c r="K88" s="51">
        <f>'클레이&amp;쿠키'!K4</f>
        <v>0</v>
      </c>
      <c r="L88" s="52">
        <f>'클레이&amp;쿠키'!L4</f>
        <v>0</v>
      </c>
      <c r="M88" s="53">
        <f>'클레이&amp;쿠키'!M4</f>
        <v>0</v>
      </c>
      <c r="N88" s="54">
        <f>'클레이&amp;쿠키'!N4</f>
        <v>0</v>
      </c>
      <c r="O88" s="46">
        <f t="shared" si="28"/>
        <v>8</v>
      </c>
      <c r="P88" s="47">
        <f t="shared" si="28"/>
        <v>30</v>
      </c>
      <c r="Q88" s="167"/>
      <c r="R88" s="161"/>
      <c r="S88" s="170"/>
      <c r="T88" s="158"/>
    </row>
    <row r="89" spans="1:20" ht="32.1">
      <c r="A89" s="197"/>
      <c r="B89" s="200"/>
      <c r="C89" s="203"/>
      <c r="D89" s="48" t="s">
        <v>18</v>
      </c>
      <c r="E89" s="51">
        <f>'클레이&amp;쿠키'!E5</f>
        <v>8</v>
      </c>
      <c r="F89" s="52">
        <f>'클레이&amp;쿠키'!F5</f>
        <v>21</v>
      </c>
      <c r="G89" s="51">
        <f>'클레이&amp;쿠키'!G5</f>
        <v>0</v>
      </c>
      <c r="H89" s="52">
        <f>'클레이&amp;쿠키'!H5</f>
        <v>9</v>
      </c>
      <c r="I89" s="53">
        <f>'클레이&amp;쿠키'!I5</f>
        <v>0</v>
      </c>
      <c r="J89" s="54">
        <f>'클레이&amp;쿠키'!J5</f>
        <v>0</v>
      </c>
      <c r="K89" s="51">
        <f>'클레이&amp;쿠키'!K5</f>
        <v>0</v>
      </c>
      <c r="L89" s="52">
        <f>'클레이&amp;쿠키'!L5</f>
        <v>0</v>
      </c>
      <c r="M89" s="53">
        <f>'클레이&amp;쿠키'!M5</f>
        <v>0</v>
      </c>
      <c r="N89" s="54">
        <f>'클레이&amp;쿠키'!N5</f>
        <v>0</v>
      </c>
      <c r="O89" s="46">
        <f t="shared" si="28"/>
        <v>8</v>
      </c>
      <c r="P89" s="47">
        <f t="shared" si="28"/>
        <v>30</v>
      </c>
      <c r="Q89" s="167"/>
      <c r="R89" s="161"/>
      <c r="S89" s="170"/>
      <c r="T89" s="158"/>
    </row>
    <row r="90" spans="1:20" ht="21" customHeight="1">
      <c r="A90" s="197"/>
      <c r="B90" s="200"/>
      <c r="C90" s="204" t="s">
        <v>202</v>
      </c>
      <c r="D90" s="50" t="s">
        <v>66</v>
      </c>
      <c r="E90" s="51">
        <f>'클레이&amp;쿠키'!E6</f>
        <v>8</v>
      </c>
      <c r="F90" s="52">
        <f>'클레이&amp;쿠키'!F6</f>
        <v>18</v>
      </c>
      <c r="G90" s="51">
        <f>'클레이&amp;쿠키'!G6</f>
        <v>0</v>
      </c>
      <c r="H90" s="52">
        <f>'클레이&amp;쿠키'!H6</f>
        <v>12</v>
      </c>
      <c r="I90" s="53">
        <f>'클레이&amp;쿠키'!I6</f>
        <v>0</v>
      </c>
      <c r="J90" s="54">
        <f>'클레이&amp;쿠키'!J6</f>
        <v>0</v>
      </c>
      <c r="K90" s="51">
        <f>'클레이&amp;쿠키'!K6</f>
        <v>0</v>
      </c>
      <c r="L90" s="52">
        <f>'클레이&amp;쿠키'!L6</f>
        <v>0</v>
      </c>
      <c r="M90" s="53">
        <f>'클레이&amp;쿠키'!M6</f>
        <v>0</v>
      </c>
      <c r="N90" s="54">
        <f>'클레이&amp;쿠키'!N6</f>
        <v>0</v>
      </c>
      <c r="O90" s="46">
        <f t="shared" si="28"/>
        <v>8</v>
      </c>
      <c r="P90" s="47">
        <f t="shared" si="28"/>
        <v>30</v>
      </c>
      <c r="Q90" s="167"/>
      <c r="R90" s="161"/>
      <c r="S90" s="170"/>
      <c r="T90" s="158"/>
    </row>
    <row r="91" spans="1:20" ht="32.1">
      <c r="A91" s="198"/>
      <c r="B91" s="201"/>
      <c r="C91" s="203"/>
      <c r="D91" s="50" t="s">
        <v>61</v>
      </c>
      <c r="E91" s="55">
        <f>'클레이&amp;쿠키'!E7</f>
        <v>8</v>
      </c>
      <c r="F91" s="56">
        <f>'클레이&amp;쿠키'!F7</f>
        <v>20</v>
      </c>
      <c r="G91" s="55">
        <f>'클레이&amp;쿠키'!G7</f>
        <v>0</v>
      </c>
      <c r="H91" s="56">
        <f>'클레이&amp;쿠키'!H7</f>
        <v>10</v>
      </c>
      <c r="I91" s="57">
        <f>'클레이&amp;쿠키'!I7</f>
        <v>0</v>
      </c>
      <c r="J91" s="9">
        <f>'클레이&amp;쿠키'!J7</f>
        <v>0</v>
      </c>
      <c r="K91" s="55">
        <f>'클레이&amp;쿠키'!K7</f>
        <v>0</v>
      </c>
      <c r="L91" s="56">
        <f>'클레이&amp;쿠키'!L7</f>
        <v>0</v>
      </c>
      <c r="M91" s="57">
        <f>'클레이&amp;쿠키'!M7</f>
        <v>0</v>
      </c>
      <c r="N91" s="9">
        <f>'클레이&amp;쿠키'!N7</f>
        <v>0</v>
      </c>
      <c r="O91" s="46">
        <f t="shared" si="28"/>
        <v>8</v>
      </c>
      <c r="P91" s="47">
        <f t="shared" si="28"/>
        <v>30</v>
      </c>
      <c r="Q91" s="168"/>
      <c r="R91" s="162"/>
      <c r="S91" s="171"/>
      <c r="T91" s="159"/>
    </row>
    <row r="92" spans="1:20" ht="30" customHeight="1">
      <c r="A92" s="205" t="s">
        <v>14</v>
      </c>
      <c r="B92" s="206"/>
      <c r="C92" s="206"/>
      <c r="D92" s="206"/>
      <c r="E92" s="29">
        <f aca="true" t="shared" si="29" ref="E92:N92">SUM(E87:E91)</f>
        <v>40</v>
      </c>
      <c r="F92" s="30">
        <f t="shared" si="29"/>
        <v>98</v>
      </c>
      <c r="G92" s="29">
        <f t="shared" si="29"/>
        <v>0</v>
      </c>
      <c r="H92" s="30">
        <f t="shared" si="29"/>
        <v>52</v>
      </c>
      <c r="I92" s="45">
        <f t="shared" si="29"/>
        <v>0</v>
      </c>
      <c r="J92" s="44">
        <f t="shared" si="29"/>
        <v>0</v>
      </c>
      <c r="K92" s="29">
        <f t="shared" si="29"/>
        <v>0</v>
      </c>
      <c r="L92" s="30">
        <f t="shared" si="29"/>
        <v>0</v>
      </c>
      <c r="M92" s="45">
        <f t="shared" si="29"/>
        <v>0</v>
      </c>
      <c r="N92" s="44">
        <f t="shared" si="29"/>
        <v>0</v>
      </c>
      <c r="O92" s="36">
        <f>(E92*5)+(G92*4)+(I92*3)+(K92*2)+(M92*1)</f>
        <v>200</v>
      </c>
      <c r="P92" s="37">
        <f>(F92*5)+(H92*4)+(J92*3)+(L92*2)+(N92*1)</f>
        <v>698</v>
      </c>
      <c r="Q92" s="163" t="str">
        <f>'클레이&amp;쿠키'!Q8</f>
        <v>100.0%(학생) / 93.0%(학부모) &lt;-- 점수 평균</v>
      </c>
      <c r="R92" s="164"/>
      <c r="S92" s="164"/>
      <c r="T92" s="165"/>
    </row>
    <row r="93" spans="1:20" ht="33.15" customHeight="1">
      <c r="A93" s="196">
        <v>18</v>
      </c>
      <c r="B93" s="199" t="s">
        <v>114</v>
      </c>
      <c r="C93" s="62" t="s">
        <v>53</v>
      </c>
      <c r="D93" s="48" t="s">
        <v>64</v>
      </c>
      <c r="E93" s="41">
        <f>'한자로 보는 역사'!E3</f>
        <v>10</v>
      </c>
      <c r="F93" s="42">
        <f>'한자로 보는 역사'!F3</f>
        <v>12</v>
      </c>
      <c r="G93" s="41">
        <f>'한자로 보는 역사'!G3</f>
        <v>3</v>
      </c>
      <c r="H93" s="42">
        <f>'한자로 보는 역사'!H3</f>
        <v>10</v>
      </c>
      <c r="I93" s="43">
        <f>'한자로 보는 역사'!I3</f>
        <v>0</v>
      </c>
      <c r="J93" s="17">
        <f>'한자로 보는 역사'!J3</f>
        <v>0</v>
      </c>
      <c r="K93" s="41">
        <f>'한자로 보는 역사'!K3</f>
        <v>0</v>
      </c>
      <c r="L93" s="42">
        <f>'한자로 보는 역사'!L3</f>
        <v>0</v>
      </c>
      <c r="M93" s="43">
        <f>'한자로 보는 역사'!M3</f>
        <v>0</v>
      </c>
      <c r="N93" s="17">
        <f>'한자로 보는 역사'!N3</f>
        <v>0</v>
      </c>
      <c r="O93" s="32">
        <f aca="true" t="shared" si="30" ref="O93:P97">SUM(E93,G93,I93,K93,M93)</f>
        <v>13</v>
      </c>
      <c r="P93" s="33">
        <f t="shared" si="30"/>
        <v>22</v>
      </c>
      <c r="Q93" s="166">
        <f>'한자로 보는 역사'!Q3</f>
        <v>23</v>
      </c>
      <c r="R93" s="160">
        <f>'한자로 보는 역사'!R3</f>
        <v>1</v>
      </c>
      <c r="S93" s="169">
        <f>P93/Q93</f>
        <v>0.9565217391304348</v>
      </c>
      <c r="T93" s="157" t="str">
        <f>'한자로 보는 역사'!T3</f>
        <v>325(학생)/ 550(학부모)</v>
      </c>
    </row>
    <row r="94" spans="1:20" ht="21.4">
      <c r="A94" s="197"/>
      <c r="B94" s="200"/>
      <c r="C94" s="202" t="s">
        <v>200</v>
      </c>
      <c r="D94" s="49" t="s">
        <v>101</v>
      </c>
      <c r="E94" s="51">
        <f>'한자로 보는 역사'!E4</f>
        <v>8</v>
      </c>
      <c r="F94" s="52">
        <f>'한자로 보는 역사'!F4</f>
        <v>11</v>
      </c>
      <c r="G94" s="51">
        <f>'한자로 보는 역사'!G4</f>
        <v>5</v>
      </c>
      <c r="H94" s="52">
        <f>'한자로 보는 역사'!H4</f>
        <v>11</v>
      </c>
      <c r="I94" s="53">
        <f>'한자로 보는 역사'!I4</f>
        <v>0</v>
      </c>
      <c r="J94" s="54">
        <f>'한자로 보는 역사'!J4</f>
        <v>0</v>
      </c>
      <c r="K94" s="51">
        <f>'한자로 보는 역사'!K4</f>
        <v>0</v>
      </c>
      <c r="L94" s="52">
        <f>'한자로 보는 역사'!L4</f>
        <v>0</v>
      </c>
      <c r="M94" s="53">
        <f>'한자로 보는 역사'!M4</f>
        <v>0</v>
      </c>
      <c r="N94" s="54">
        <f>'한자로 보는 역사'!N4</f>
        <v>0</v>
      </c>
      <c r="O94" s="46">
        <f t="shared" si="30"/>
        <v>13</v>
      </c>
      <c r="P94" s="47">
        <f t="shared" si="30"/>
        <v>22</v>
      </c>
      <c r="Q94" s="167"/>
      <c r="R94" s="161"/>
      <c r="S94" s="170"/>
      <c r="T94" s="158"/>
    </row>
    <row r="95" spans="1:20" ht="32.1">
      <c r="A95" s="197"/>
      <c r="B95" s="200"/>
      <c r="C95" s="203"/>
      <c r="D95" s="48" t="s">
        <v>18</v>
      </c>
      <c r="E95" s="51">
        <f>'한자로 보는 역사'!E5</f>
        <v>10</v>
      </c>
      <c r="F95" s="52">
        <f>'한자로 보는 역사'!F5</f>
        <v>11</v>
      </c>
      <c r="G95" s="51">
        <f>'한자로 보는 역사'!G5</f>
        <v>3</v>
      </c>
      <c r="H95" s="52">
        <f>'한자로 보는 역사'!H5</f>
        <v>11</v>
      </c>
      <c r="I95" s="53">
        <f>'한자로 보는 역사'!I5</f>
        <v>0</v>
      </c>
      <c r="J95" s="54">
        <f>'한자로 보는 역사'!J5</f>
        <v>0</v>
      </c>
      <c r="K95" s="51">
        <f>'한자로 보는 역사'!K5</f>
        <v>0</v>
      </c>
      <c r="L95" s="52">
        <f>'한자로 보는 역사'!L5</f>
        <v>0</v>
      </c>
      <c r="M95" s="53">
        <f>'한자로 보는 역사'!M5</f>
        <v>0</v>
      </c>
      <c r="N95" s="54">
        <f>'한자로 보는 역사'!N5</f>
        <v>0</v>
      </c>
      <c r="O95" s="46">
        <f t="shared" si="30"/>
        <v>13</v>
      </c>
      <c r="P95" s="47">
        <f t="shared" si="30"/>
        <v>22</v>
      </c>
      <c r="Q95" s="167"/>
      <c r="R95" s="161"/>
      <c r="S95" s="170"/>
      <c r="T95" s="158"/>
    </row>
    <row r="96" spans="1:20" ht="21.4">
      <c r="A96" s="197"/>
      <c r="B96" s="200"/>
      <c r="C96" s="204" t="s">
        <v>202</v>
      </c>
      <c r="D96" s="50" t="s">
        <v>66</v>
      </c>
      <c r="E96" s="51">
        <f>'한자로 보는 역사'!E6</f>
        <v>10</v>
      </c>
      <c r="F96" s="52">
        <f>'한자로 보는 역사'!F6</f>
        <v>12</v>
      </c>
      <c r="G96" s="51">
        <f>'한자로 보는 역사'!G6</f>
        <v>3</v>
      </c>
      <c r="H96" s="52">
        <f>'한자로 보는 역사'!H6</f>
        <v>8</v>
      </c>
      <c r="I96" s="53">
        <f>'한자로 보는 역사'!I6</f>
        <v>0</v>
      </c>
      <c r="J96" s="54">
        <f>'한자로 보는 역사'!J6</f>
        <v>2</v>
      </c>
      <c r="K96" s="51">
        <f>'한자로 보는 역사'!K6</f>
        <v>0</v>
      </c>
      <c r="L96" s="52">
        <f>'한자로 보는 역사'!L6</f>
        <v>0</v>
      </c>
      <c r="M96" s="53">
        <f>'한자로 보는 역사'!M6</f>
        <v>0</v>
      </c>
      <c r="N96" s="54">
        <f>'한자로 보는 역사'!N6</f>
        <v>0</v>
      </c>
      <c r="O96" s="46">
        <f t="shared" si="30"/>
        <v>13</v>
      </c>
      <c r="P96" s="47">
        <f t="shared" si="30"/>
        <v>22</v>
      </c>
      <c r="Q96" s="167"/>
      <c r="R96" s="161"/>
      <c r="S96" s="170"/>
      <c r="T96" s="158"/>
    </row>
    <row r="97" spans="1:20" ht="32.1">
      <c r="A97" s="198"/>
      <c r="B97" s="201"/>
      <c r="C97" s="203"/>
      <c r="D97" s="50" t="s">
        <v>61</v>
      </c>
      <c r="E97" s="55">
        <f>'한자로 보는 역사'!E7</f>
        <v>6</v>
      </c>
      <c r="F97" s="56">
        <f>'한자로 보는 역사'!F7</f>
        <v>13</v>
      </c>
      <c r="G97" s="55">
        <f>'한자로 보는 역사'!G7</f>
        <v>6</v>
      </c>
      <c r="H97" s="56">
        <f>'한자로 보는 역사'!H7</f>
        <v>7</v>
      </c>
      <c r="I97" s="57">
        <f>'한자로 보는 역사'!I7</f>
        <v>1</v>
      </c>
      <c r="J97" s="9">
        <f>'한자로 보는 역사'!J7</f>
        <v>2</v>
      </c>
      <c r="K97" s="55">
        <f>'한자로 보는 역사'!K7</f>
        <v>0</v>
      </c>
      <c r="L97" s="56">
        <f>'한자로 보는 역사'!L7</f>
        <v>0</v>
      </c>
      <c r="M97" s="57">
        <f>'한자로 보는 역사'!M7</f>
        <v>0</v>
      </c>
      <c r="N97" s="9">
        <f>'한자로 보는 역사'!N7</f>
        <v>0</v>
      </c>
      <c r="O97" s="46">
        <f t="shared" si="30"/>
        <v>13</v>
      </c>
      <c r="P97" s="47">
        <f t="shared" si="30"/>
        <v>22</v>
      </c>
      <c r="Q97" s="168"/>
      <c r="R97" s="162"/>
      <c r="S97" s="171"/>
      <c r="T97" s="159"/>
    </row>
    <row r="98" spans="1:20" ht="30" customHeight="1">
      <c r="A98" s="205" t="s">
        <v>14</v>
      </c>
      <c r="B98" s="206"/>
      <c r="C98" s="206"/>
      <c r="D98" s="206"/>
      <c r="E98" s="29">
        <f aca="true" t="shared" si="31" ref="E98:N98">SUM(E93:E97)</f>
        <v>44</v>
      </c>
      <c r="F98" s="30">
        <f t="shared" si="31"/>
        <v>59</v>
      </c>
      <c r="G98" s="29">
        <f t="shared" si="31"/>
        <v>20</v>
      </c>
      <c r="H98" s="30">
        <f t="shared" si="31"/>
        <v>47</v>
      </c>
      <c r="I98" s="45">
        <f t="shared" si="31"/>
        <v>1</v>
      </c>
      <c r="J98" s="44">
        <f t="shared" si="31"/>
        <v>4</v>
      </c>
      <c r="K98" s="29">
        <f t="shared" si="31"/>
        <v>0</v>
      </c>
      <c r="L98" s="30">
        <f t="shared" si="31"/>
        <v>0</v>
      </c>
      <c r="M98" s="45">
        <f t="shared" si="31"/>
        <v>0</v>
      </c>
      <c r="N98" s="44">
        <f t="shared" si="31"/>
        <v>0</v>
      </c>
      <c r="O98" s="36">
        <f>(E98*5)+(G98*4)+(I98*3)+(K98*2)+(M98*1)</f>
        <v>303</v>
      </c>
      <c r="P98" s="37">
        <f>(F98*5)+(H98*4)+(J98*3)+(L98*2)+(N98*1)</f>
        <v>495</v>
      </c>
      <c r="Q98" s="163" t="str">
        <f>'한자로 보는 역사'!Q8</f>
        <v>93.2%(학생) / 90.0%(학부모) &lt;-- 점수 평균</v>
      </c>
      <c r="R98" s="164"/>
      <c r="S98" s="164"/>
      <c r="T98" s="165"/>
    </row>
    <row r="99" spans="15:16" ht="32.25" customHeight="1">
      <c r="O99" s="5"/>
      <c r="P99" s="5"/>
    </row>
    <row r="100" ht="19.5" customHeight="1">
      <c r="A100" s="11" t="s">
        <v>113</v>
      </c>
    </row>
    <row r="101" spans="1:20" ht="24.75" customHeight="1">
      <c r="A101" s="192" t="s">
        <v>24</v>
      </c>
      <c r="B101" s="193"/>
      <c r="C101" s="193"/>
      <c r="D101" s="193"/>
      <c r="E101" s="89" t="s">
        <v>116</v>
      </c>
      <c r="F101" s="89"/>
      <c r="G101" s="178" t="s">
        <v>134</v>
      </c>
      <c r="H101" s="179"/>
      <c r="I101" s="89" t="s">
        <v>154</v>
      </c>
      <c r="J101" s="89"/>
      <c r="K101" s="178" t="s">
        <v>133</v>
      </c>
      <c r="L101" s="179"/>
      <c r="M101" s="89" t="s">
        <v>45</v>
      </c>
      <c r="N101" s="89"/>
      <c r="O101" s="208" t="s">
        <v>48</v>
      </c>
      <c r="P101" s="209" t="s">
        <v>46</v>
      </c>
      <c r="Q101" s="215" t="str">
        <f>Q1</f>
        <v>수강자수
(3기)</v>
      </c>
      <c r="R101" s="190" t="s">
        <v>10</v>
      </c>
      <c r="S101" s="191"/>
      <c r="T101" s="103" t="s">
        <v>151</v>
      </c>
    </row>
    <row r="102" spans="1:20" ht="31.5" customHeight="1">
      <c r="A102" s="194"/>
      <c r="B102" s="195"/>
      <c r="C102" s="195"/>
      <c r="D102" s="195"/>
      <c r="E102" s="38" t="s">
        <v>11</v>
      </c>
      <c r="F102" s="28" t="s">
        <v>16</v>
      </c>
      <c r="G102" s="27" t="s">
        <v>11</v>
      </c>
      <c r="H102" s="28" t="s">
        <v>16</v>
      </c>
      <c r="I102" s="38" t="s">
        <v>11</v>
      </c>
      <c r="J102" s="28" t="s">
        <v>16</v>
      </c>
      <c r="K102" s="27" t="s">
        <v>11</v>
      </c>
      <c r="L102" s="28" t="s">
        <v>16</v>
      </c>
      <c r="M102" s="27" t="s">
        <v>11</v>
      </c>
      <c r="N102" s="28" t="s">
        <v>16</v>
      </c>
      <c r="O102" s="217"/>
      <c r="P102" s="214"/>
      <c r="Q102" s="216"/>
      <c r="R102" s="78" t="s">
        <v>98</v>
      </c>
      <c r="S102" s="58" t="s">
        <v>16</v>
      </c>
      <c r="T102" s="105"/>
    </row>
    <row r="103" spans="1:20" ht="19.5" customHeight="1">
      <c r="A103" s="18">
        <v>1</v>
      </c>
      <c r="B103" s="188" t="s">
        <v>188</v>
      </c>
      <c r="C103" s="188"/>
      <c r="D103" s="189"/>
      <c r="E103" s="79">
        <f>농구교실!E25+로봇조립!E25+'마술의 세계'!E25+바둑!E25+'방송 댄스'!E22+생명과학!E22+영어교실!E22+요리교실!E22+'우쿨렐레&amp;통기타'!E22+주산암산!E22+창의미술!E22+축구교실!E22+'컴퓨터A-월.금.코딩'!E22+'컴퓨터B-화.목'!E25+'클레이&amp;쿠키'!E25+'한자로 보는 역사'!E25</f>
        <v>198</v>
      </c>
      <c r="F103" s="80">
        <f>농구교실!F25+로봇조립!F25+'마술의 세계'!F25+바둑!F25+'방송 댄스'!F22+생명과학!F22+영어교실!F22+요리교실!F22+'우쿨렐레&amp;통기타'!F22+주산암산!F22+창의미술!F22+축구교실!F22+'컴퓨터A-월.금.코딩'!F22+'컴퓨터B-화.목'!F25+'클레이&amp;쿠키'!F25+'한자로 보는 역사'!F25</f>
        <v>253</v>
      </c>
      <c r="G103" s="81">
        <f>농구교실!G25+로봇조립!G25+'마술의 세계'!G25+바둑!G25+'방송 댄스'!G22+생명과학!G22+영어교실!G22+요리교실!G22+'우쿨렐레&amp;통기타'!G22+주산암산!G22+창의미술!G22+축구교실!G22+'컴퓨터A-월.금.코딩'!G22+'컴퓨터B-화.목'!G25+'클레이&amp;쿠키'!G25+'한자로 보는 역사'!G25</f>
        <v>30</v>
      </c>
      <c r="H103" s="22">
        <f>농구교실!H25+로봇조립!H25+'마술의 세계'!H25+바둑!H25+'방송 댄스'!H22+생명과학!H22+영어교실!H22+요리교실!H22+'우쿨렐레&amp;통기타'!H22+주산암산!H22+창의미술!H22+축구교실!H22+'컴퓨터A-월.금.코딩'!H22+'컴퓨터B-화.목'!H25+'클레이&amp;쿠키'!H25+'한자로 보는 역사'!H25</f>
        <v>149</v>
      </c>
      <c r="I103" s="79">
        <f>농구교실!I25+로봇조립!I25+'마술의 세계'!I25+바둑!I25+'방송 댄스'!I22+생명과학!I22+영어교실!I22+요리교실!I22+'우쿨렐레&amp;통기타'!I22+주산암산!I22+창의미술!I22+축구교실!I22+'컴퓨터A-월.금.코딩'!I22+'컴퓨터B-화.목'!I25+'클레이&amp;쿠키'!I25+'한자로 보는 역사'!I25</f>
        <v>7</v>
      </c>
      <c r="J103" s="80">
        <f>농구교실!J25+로봇조립!J25+'마술의 세계'!J25+바둑!J25+'방송 댄스'!J22+생명과학!J22+영어교실!J22+요리교실!J22+'우쿨렐레&amp;통기타'!J22+주산암산!J22+창의미술!J22+축구교실!J22+'컴퓨터A-월.금.코딩'!J22+'컴퓨터B-화.목'!J25+'클레이&amp;쿠키'!J25+'한자로 보는 역사'!J25</f>
        <v>14</v>
      </c>
      <c r="K103" s="81">
        <f>농구교실!K25+로봇조립!K25+'마술의 세계'!K25+바둑!K25+'방송 댄스'!K22+생명과학!K22+영어교실!K22+요리교실!K22+'우쿨렐레&amp;통기타'!K22+주산암산!K22+창의미술!K22+축구교실!K22+'컴퓨터A-월.금.코딩'!K22+'컴퓨터B-화.목'!K25+'클레이&amp;쿠키'!K25+'한자로 보는 역사'!K25</f>
        <v>0</v>
      </c>
      <c r="L103" s="22">
        <f>농구교실!L25+로봇조립!L25+'마술의 세계'!L25+바둑!L25+'방송 댄스'!L22+생명과학!L22+영어교실!L22+요리교실!L22+'우쿨렐레&amp;통기타'!L22+주산암산!L22+창의미술!L22+축구교실!L22+'컴퓨터A-월.금.코딩'!L22+'컴퓨터B-화.목'!L25+'클레이&amp;쿠키'!L25+'한자로 보는 역사'!L25</f>
        <v>0</v>
      </c>
      <c r="M103" s="81">
        <f>농구교실!M25+로봇조립!M25+'마술의 세계'!M25+바둑!M25+'방송 댄스'!M22+생명과학!M22+영어교실!M22+요리교실!M22+'우쿨렐레&amp;통기타'!M22+주산암산!M22+창의미술!M22+축구교실!M22+'컴퓨터A-월.금.코딩'!M22+'컴퓨터B-화.목'!M25+'클레이&amp;쿠키'!M25+'한자로 보는 역사'!M25</f>
        <v>0</v>
      </c>
      <c r="N103" s="22">
        <f>농구교실!N25+로봇조립!N25+'마술의 세계'!N25+바둑!N25+'방송 댄스'!N22+생명과학!N22+영어교실!N22+요리교실!N22+'우쿨렐레&amp;통기타'!N22+주산암산!N22+창의미술!N22+축구교실!N22+'컴퓨터A-월.금.코딩'!N22+'컴퓨터B-화.목'!N25+'클레이&amp;쿠키'!N25+'한자로 보는 역사'!N25</f>
        <v>0</v>
      </c>
      <c r="O103" s="32">
        <f aca="true" t="shared" si="32" ref="O103:P107">SUM(E103,G103,I103,K103,M103)</f>
        <v>235</v>
      </c>
      <c r="P103" s="33">
        <f>SUM(F103,H103,J103,L103,N103)</f>
        <v>416</v>
      </c>
      <c r="Q103" s="186">
        <v>561</v>
      </c>
      <c r="R103" s="182">
        <v>0.8540000000000001</v>
      </c>
      <c r="S103" s="180">
        <f>P103/Q103</f>
        <v>0.7415329768270945</v>
      </c>
      <c r="T103" s="157" t="s">
        <v>201</v>
      </c>
    </row>
    <row r="104" spans="1:20" ht="19.5" customHeight="1">
      <c r="A104" s="19">
        <v>2</v>
      </c>
      <c r="B104" s="184" t="s">
        <v>43</v>
      </c>
      <c r="C104" s="184"/>
      <c r="D104" s="185"/>
      <c r="E104" s="82">
        <f>농구교실!E26+로봇조립!E26+'마술의 세계'!E26+바둑!E26+'방송 댄스'!E23+생명과학!E23+영어교실!E23+요리교실!E23+'우쿨렐레&amp;통기타'!E23+주산암산!E23+창의미술!E23+축구교실!E23+'컴퓨터A-월.금.코딩'!E23+'컴퓨터B-화.목'!E26+'클레이&amp;쿠키'!E26+'한자로 보는 역사'!E26</f>
        <v>195</v>
      </c>
      <c r="F104" s="83">
        <f>농구교실!F26+로봇조립!F26+'마술의 세계'!F26+바둑!F26+'방송 댄스'!F23+생명과학!F23+영어교실!F23+요리교실!F23+'우쿨렐레&amp;통기타'!F23+주산암산!F23+창의미술!F23+축구교실!F23+'컴퓨터A-월.금.코딩'!F23+'컴퓨터B-화.목'!F26+'클레이&amp;쿠키'!F26+'한자로 보는 역사'!F26</f>
        <v>252</v>
      </c>
      <c r="G104" s="84">
        <f>농구교실!G26+로봇조립!G26+'마술의 세계'!G26+바둑!G26+'방송 댄스'!G23+생명과학!G23+영어교실!G23+요리교실!G23+'우쿨렐레&amp;통기타'!G23+주산암산!G23+창의미술!G23+축구교실!G23+'컴퓨터A-월.금.코딩'!G23+'컴퓨터B-화.목'!G26+'클레이&amp;쿠키'!G26+'한자로 보는 역사'!G26</f>
        <v>34</v>
      </c>
      <c r="H104" s="85">
        <f>농구교실!H26+로봇조립!H26+'마술의 세계'!H26+바둑!H26+'방송 댄스'!H23+생명과학!H23+영어교실!H23+요리교실!H23+'우쿨렐레&amp;통기타'!H23+주산암산!H23+창의미술!H23+축구교실!H23+'컴퓨터A-월.금.코딩'!H23+'컴퓨터B-화.목'!H26+'클레이&amp;쿠키'!H26+'한자로 보는 역사'!H26</f>
        <v>149</v>
      </c>
      <c r="I104" s="82">
        <f>농구교실!I26+로봇조립!I26+'마술의 세계'!I26+바둑!I26+'방송 댄스'!I23+생명과학!I23+영어교실!I23+요리교실!I23+'우쿨렐레&amp;통기타'!I23+주산암산!I23+창의미술!I23+축구교실!I23+'컴퓨터A-월.금.코딩'!I23+'컴퓨터B-화.목'!I26+'클레이&amp;쿠키'!I26+'한자로 보는 역사'!I26</f>
        <v>5</v>
      </c>
      <c r="J104" s="83">
        <f>농구교실!J26+로봇조립!J26+'마술의 세계'!J26+바둑!J26+'방송 댄스'!J23+생명과학!J23+영어교실!J23+요리교실!J23+'우쿨렐레&amp;통기타'!J23+주산암산!J23+창의미술!J23+축구교실!J23+'컴퓨터A-월.금.코딩'!J23+'컴퓨터B-화.목'!J26+'클레이&amp;쿠키'!J26+'한자로 보는 역사'!J26</f>
        <v>15</v>
      </c>
      <c r="K104" s="84">
        <f>농구교실!K26+로봇조립!K26+'마술의 세계'!K26+바둑!K26+'방송 댄스'!K23+생명과학!K23+영어교실!K23+요리교실!K23+'우쿨렐레&amp;통기타'!K23+주산암산!K23+창의미술!K23+축구교실!K23+'컴퓨터A-월.금.코딩'!K23+'컴퓨터B-화.목'!K26+'클레이&amp;쿠키'!K26+'한자로 보는 역사'!K26</f>
        <v>0</v>
      </c>
      <c r="L104" s="85">
        <f>농구교실!L26+로봇조립!L26+'마술의 세계'!L26+바둑!L26+'방송 댄스'!L23+생명과학!L23+영어교실!L23+요리교실!L23+'우쿨렐레&amp;통기타'!L23+주산암산!L23+창의미술!L23+축구교실!L23+'컴퓨터A-월.금.코딩'!L23+'컴퓨터B-화.목'!L26+'클레이&amp;쿠키'!L26+'한자로 보는 역사'!L26</f>
        <v>0</v>
      </c>
      <c r="M104" s="84">
        <f>농구교실!M26+로봇조립!M26+'마술의 세계'!M26+바둑!M26+'방송 댄스'!M23+생명과학!M23+영어교실!M23+요리교실!M23+'우쿨렐레&amp;통기타'!M23+주산암산!M23+창의미술!M23+축구교실!M23+'컴퓨터A-월.금.코딩'!M23+'컴퓨터B-화.목'!M26+'클레이&amp;쿠키'!M26+'한자로 보는 역사'!M26</f>
        <v>1</v>
      </c>
      <c r="N104" s="86">
        <f>농구교실!N26+로봇조립!N26+'마술의 세계'!N26+바둑!N26+'방송 댄스'!N23+생명과학!N23+영어교실!N23+요리교실!N23+'우쿨렐레&amp;통기타'!N23+주산암산!N23+창의미술!N23+축구교실!N23+'컴퓨터A-월.금.코딩'!N23+'컴퓨터B-화.목'!N26+'클레이&amp;쿠키'!N26+'한자로 보는 역사'!N26</f>
        <v>0</v>
      </c>
      <c r="O104" s="34">
        <f t="shared" si="32"/>
        <v>235</v>
      </c>
      <c r="P104" s="35">
        <f>SUM(F104,H104,J104,L104,N104)</f>
        <v>416</v>
      </c>
      <c r="Q104" s="187"/>
      <c r="R104" s="183"/>
      <c r="S104" s="181"/>
      <c r="T104" s="158"/>
    </row>
    <row r="105" spans="1:20" ht="30" customHeight="1">
      <c r="A105" s="19">
        <v>3</v>
      </c>
      <c r="B105" s="184" t="s">
        <v>38</v>
      </c>
      <c r="C105" s="184"/>
      <c r="D105" s="185"/>
      <c r="E105" s="82">
        <f>농구교실!E27+로봇조립!E27+'마술의 세계'!E27+바둑!E27+'방송 댄스'!E24+생명과학!E24+영어교실!E24+요리교실!E24+'우쿨렐레&amp;통기타'!E24+주산암산!E24+창의미술!E24+축구교실!E24+'컴퓨터A-월.금.코딩'!E24+'컴퓨터B-화.목'!E27+'클레이&amp;쿠키'!E27+'한자로 보는 역사'!E27</f>
        <v>197</v>
      </c>
      <c r="F105" s="83">
        <f>농구교실!F27+로봇조립!F27+'마술의 세계'!F27+바둑!F27+'방송 댄스'!F24+생명과학!F24+영어교실!F24+요리교실!F24+'우쿨렐레&amp;통기타'!F24+주산암산!F24+창의미술!F24+축구교실!F24+'컴퓨터A-월.금.코딩'!F24+'컴퓨터B-화.목'!F27+'클레이&amp;쿠키'!F27+'한자로 보는 역사'!F27</f>
        <v>243</v>
      </c>
      <c r="G105" s="84">
        <f>농구교실!G27+로봇조립!G27+'마술의 세계'!G27+바둑!G27+'방송 댄스'!G24+생명과학!G24+영어교실!G24+요리교실!G24+'우쿨렐레&amp;통기타'!G24+주산암산!G24+창의미술!G24+축구교실!G24+'컴퓨터A-월.금.코딩'!G24+'컴퓨터B-화.목'!G27+'클레이&amp;쿠키'!G27+'한자로 보는 역사'!G27</f>
        <v>32</v>
      </c>
      <c r="H105" s="85">
        <f>농구교실!H27+로봇조립!H27+'마술의 세계'!H27+바둑!H27+'방송 댄스'!H24+생명과학!H24+영어교실!H24+요리교실!H24+'우쿨렐레&amp;통기타'!H24+주산암산!H24+창의미술!H24+축구교실!H24+'컴퓨터A-월.금.코딩'!H24+'컴퓨터B-화.목'!H27+'클레이&amp;쿠키'!H27+'한자로 보는 역사'!H27</f>
        <v>149</v>
      </c>
      <c r="I105" s="82">
        <f>농구교실!I27+로봇조립!I27+'마술의 세계'!I27+바둑!I27+'방송 댄스'!I24+생명과학!I24+영어교실!I24+요리교실!I24+'우쿨렐레&amp;통기타'!I24+주산암산!I24+창의미술!I24+축구교실!I24+'컴퓨터A-월.금.코딩'!I24+'컴퓨터B-화.목'!I27+'클레이&amp;쿠키'!I27+'한자로 보는 역사'!I27</f>
        <v>6</v>
      </c>
      <c r="J105" s="83">
        <f>농구교실!J27+로봇조립!J27+'마술의 세계'!J27+바둑!J27+'방송 댄스'!J24+생명과학!J24+영어교실!J24+요리교실!J24+'우쿨렐레&amp;통기타'!J24+주산암산!J24+창의미술!J24+축구교실!J24+'컴퓨터A-월.금.코딩'!J24+'컴퓨터B-화.목'!J27+'클레이&amp;쿠키'!J27+'한자로 보는 역사'!J27</f>
        <v>23</v>
      </c>
      <c r="K105" s="84">
        <f>농구교실!K27+로봇조립!K27+'마술의 세계'!K27+바둑!K27+'방송 댄스'!K24+생명과학!K24+영어교실!K24+요리교실!K24+'우쿨렐레&amp;통기타'!K24+주산암산!K24+창의미술!K24+축구교실!K24+'컴퓨터A-월.금.코딩'!K24+'컴퓨터B-화.목'!K27+'클레이&amp;쿠키'!K27+'한자로 보는 역사'!K27</f>
        <v>0</v>
      </c>
      <c r="L105" s="85">
        <f>농구교실!L27+로봇조립!L27+'마술의 세계'!L27+바둑!L27+'방송 댄스'!L24+생명과학!L24+영어교실!L24+요리교실!L24+'우쿨렐레&amp;통기타'!L24+주산암산!L24+창의미술!L24+축구교실!L24+'컴퓨터A-월.금.코딩'!L24+'컴퓨터B-화.목'!L27+'클레이&amp;쿠키'!L27+'한자로 보는 역사'!L27</f>
        <v>0</v>
      </c>
      <c r="M105" s="84">
        <f>농구교실!M27+로봇조립!M27+'마술의 세계'!M27+바둑!M27+'방송 댄스'!M24+생명과학!M24+영어교실!M24+요리교실!M24+'우쿨렐레&amp;통기타'!M24+주산암산!M24+창의미술!M24+축구교실!M24+'컴퓨터A-월.금.코딩'!M24+'컴퓨터B-화.목'!M27+'클레이&amp;쿠키'!M27+'한자로 보는 역사'!M27</f>
        <v>0</v>
      </c>
      <c r="N105" s="86">
        <f>농구교실!N27+로봇조립!N27+'마술의 세계'!N27+바둑!N27+'방송 댄스'!N24+생명과학!N24+영어교실!N24+요리교실!N24+'우쿨렐레&amp;통기타'!N24+주산암산!N24+창의미술!N24+축구교실!N24+'컴퓨터A-월.금.코딩'!N24+'컴퓨터B-화.목'!N27+'클레이&amp;쿠키'!N27+'한자로 보는 역사'!N27</f>
        <v>1</v>
      </c>
      <c r="O105" s="34">
        <f t="shared" si="32"/>
        <v>235</v>
      </c>
      <c r="P105" s="35">
        <f t="shared" si="32"/>
        <v>416</v>
      </c>
      <c r="Q105" s="187"/>
      <c r="R105" s="183"/>
      <c r="S105" s="181"/>
      <c r="T105" s="158"/>
    </row>
    <row r="106" spans="1:20" ht="30" customHeight="1">
      <c r="A106" s="19">
        <v>4</v>
      </c>
      <c r="B106" s="184" t="s">
        <v>100</v>
      </c>
      <c r="C106" s="184"/>
      <c r="D106" s="185"/>
      <c r="E106" s="82">
        <f>농구교실!E28+로봇조립!E28+'마술의 세계'!E28+바둑!E28+'방송 댄스'!E25+생명과학!E25+영어교실!E25+요리교실!E25+'우쿨렐레&amp;통기타'!E25+주산암산!E25+창의미술!E25+축구교실!E25+'컴퓨터A-월.금.코딩'!E25+'컴퓨터B-화.목'!E28+'클레이&amp;쿠키'!E28+'한자로 보는 역사'!E28</f>
        <v>178</v>
      </c>
      <c r="F106" s="83">
        <f>농구교실!F28+로봇조립!F28+'마술의 세계'!F28+바둑!F28+'방송 댄스'!F25+생명과학!F25+영어교실!F25+요리교실!F25+'우쿨렐레&amp;통기타'!F25+주산암산!F25+창의미술!F25+축구교실!F25+'컴퓨터A-월.금.코딩'!F25+'컴퓨터B-화.목'!F28+'클레이&amp;쿠키'!F28+'한자로 보는 역사'!F28</f>
        <v>230</v>
      </c>
      <c r="G106" s="84">
        <f>농구교실!G28+로봇조립!G28+'마술의 세계'!G28+바둑!G28+'방송 댄스'!G25+생명과학!G25+영어교실!G25+요리교실!G25+'우쿨렐레&amp;통기타'!G25+주산암산!G25+창의미술!G25+축구교실!G25+'컴퓨터A-월.금.코딩'!G25+'컴퓨터B-화.목'!G28+'클레이&amp;쿠키'!G28+'한자로 보는 역사'!G28</f>
        <v>43</v>
      </c>
      <c r="H106" s="85">
        <f>농구교실!H28+로봇조립!H28+'마술의 세계'!H28+바둑!H28+'방송 댄스'!H25+생명과학!H25+영어교실!H25+요리교실!H25+'우쿨렐레&amp;통기타'!H25+주산암산!H25+창의미술!H25+축구교실!H25+'컴퓨터A-월.금.코딩'!H25+'컴퓨터B-화.목'!H28+'클레이&amp;쿠키'!H28+'한자로 보는 역사'!H28</f>
        <v>129</v>
      </c>
      <c r="I106" s="82">
        <f>농구교실!I28+로봇조립!I28+'마술의 세계'!I28+바둑!I28+'방송 댄스'!I25+생명과학!I25+영어교실!I25+요리교실!I25+'우쿨렐레&amp;통기타'!I25+주산암산!I25+창의미술!I25+축구교실!I25+'컴퓨터A-월.금.코딩'!I25+'컴퓨터B-화.목'!I28+'클레이&amp;쿠키'!I28+'한자로 보는 역사'!I28</f>
        <v>14</v>
      </c>
      <c r="J106" s="83">
        <f>농구교실!J28+로봇조립!J28+'마술의 세계'!J28+바둑!J28+'방송 댄스'!J25+생명과학!J25+영어교실!J25+요리교실!J25+'우쿨렐레&amp;통기타'!J25+주산암산!J25+창의미술!J25+축구교실!J25+'컴퓨터A-월.금.코딩'!J25+'컴퓨터B-화.목'!J28+'클레이&amp;쿠키'!J28+'한자로 보는 역사'!J28</f>
        <v>54</v>
      </c>
      <c r="K106" s="84">
        <f>농구교실!K28+로봇조립!K28+'마술의 세계'!K28+바둑!K28+'방송 댄스'!K25+생명과학!K25+영어교실!K25+요리교실!K25+'우쿨렐레&amp;통기타'!K25+주산암산!K25+창의미술!K25+축구교실!K25+'컴퓨터A-월.금.코딩'!K25+'컴퓨터B-화.목'!K28+'클레이&amp;쿠키'!K28+'한자로 보는 역사'!K28</f>
        <v>0</v>
      </c>
      <c r="L106" s="85">
        <f>농구교실!L28+로봇조립!L28+'마술의 세계'!L28+바둑!L28+'방송 댄스'!L25+생명과학!L25+영어교실!L25+요리교실!L25+'우쿨렐레&amp;통기타'!L25+주산암산!L25+창의미술!L25+축구교실!L25+'컴퓨터A-월.금.코딩'!L25+'컴퓨터B-화.목'!L28+'클레이&amp;쿠키'!L28+'한자로 보는 역사'!L28</f>
        <v>3</v>
      </c>
      <c r="M106" s="84">
        <f>농구교실!M28+로봇조립!M28+'마술의 세계'!M28+바둑!M28+'방송 댄스'!M25+생명과학!M25+영어교실!M25+요리교실!M25+'우쿨렐레&amp;통기타'!M25+주산암산!M25+창의미술!M25+축구교실!M25+'컴퓨터A-월.금.코딩'!M25+'컴퓨터B-화.목'!M28+'클레이&amp;쿠키'!M28+'한자로 보는 역사'!M28</f>
        <v>0</v>
      </c>
      <c r="N106" s="86">
        <f>농구교실!N28+로봇조립!N28+'마술의 세계'!N28+바둑!N28+'방송 댄스'!N25+생명과학!N25+영어교실!N25+요리교실!N25+'우쿨렐레&amp;통기타'!N25+주산암산!N25+창의미술!N25+축구교실!N25+'컴퓨터A-월.금.코딩'!N25+'컴퓨터B-화.목'!N28+'클레이&amp;쿠키'!N28+'한자로 보는 역사'!N28</f>
        <v>0</v>
      </c>
      <c r="O106" s="34">
        <f t="shared" si="32"/>
        <v>235</v>
      </c>
      <c r="P106" s="35">
        <f t="shared" si="32"/>
        <v>416</v>
      </c>
      <c r="Q106" s="187"/>
      <c r="R106" s="183"/>
      <c r="S106" s="181"/>
      <c r="T106" s="158"/>
    </row>
    <row r="107" spans="1:21" ht="30" customHeight="1">
      <c r="A107" s="19">
        <v>5</v>
      </c>
      <c r="B107" s="184" t="s">
        <v>208</v>
      </c>
      <c r="C107" s="184"/>
      <c r="D107" s="185"/>
      <c r="E107" s="79">
        <f>농구교실!E29+로봇조립!E29+'마술의 세계'!E29+바둑!E29+'방송 댄스'!E26+생명과학!E26+영어교실!E26+요리교실!E26+'우쿨렐레&amp;통기타'!E26+주산암산!E26+창의미술!E26+축구교실!E26+'컴퓨터A-월.금.코딩'!E26+'컴퓨터B-화.목'!E29+'클레이&amp;쿠키'!E29+'한자로 보는 역사'!E29</f>
        <v>193</v>
      </c>
      <c r="F107" s="80">
        <f>농구교실!F29+로봇조립!F29+'마술의 세계'!F29+바둑!F29+'방송 댄스'!F26+생명과학!F26+영어교실!F26+요리교실!F26+'우쿨렐레&amp;통기타'!F26+주산암산!F26+창의미술!F26+축구교실!F26+'컴퓨터A-월.금.코딩'!F26+'컴퓨터B-화.목'!F29+'클레이&amp;쿠키'!F29+'한자로 보는 역사'!F29</f>
        <v>265</v>
      </c>
      <c r="G107" s="81">
        <f>농구교실!G29+로봇조립!G29+'마술의 세계'!G29+바둑!G29+'방송 댄스'!G26+생명과학!G26+영어교실!G26+요리교실!G26+'우쿨렐레&amp;통기타'!G26+주산암산!G26+창의미술!G26+축구교실!G26+'컴퓨터A-월.금.코딩'!G26+'컴퓨터B-화.목'!G29+'클레이&amp;쿠키'!G29+'한자로 보는 역사'!G29</f>
        <v>23</v>
      </c>
      <c r="H107" s="22">
        <f>농구교실!H29+로봇조립!H29+'마술의 세계'!H29+바둑!H29+'방송 댄스'!H26+생명과학!H26+영어교실!H26+요리교실!H26+'우쿨렐레&amp;통기타'!H26+주산암산!H26+창의미술!H26+축구교실!H26+'컴퓨터A-월.금.코딩'!H26+'컴퓨터B-화.목'!H29+'클레이&amp;쿠키'!H29+'한자로 보는 역사'!H29</f>
        <v>128</v>
      </c>
      <c r="I107" s="79">
        <f>농구교실!I29+로봇조립!I29+'마술의 세계'!I29+바둑!I29+'방송 댄스'!I26+생명과학!I26+영어교실!I26+요리교실!I26+'우쿨렐레&amp;통기타'!I26+주산암산!I26+창의미술!I26+축구교실!I26+'컴퓨터A-월.금.코딩'!I26+'컴퓨터B-화.목'!I29+'클레이&amp;쿠키'!I29+'한자로 보는 역사'!I29</f>
        <v>19</v>
      </c>
      <c r="J107" s="80">
        <f>농구교실!J29+로봇조립!J29+'마술의 세계'!J29+바둑!J29+'방송 댄스'!J26+생명과학!J26+영어교실!J26+요리교실!J26+'우쿨렐레&amp;통기타'!J26+주산암산!J26+창의미술!J26+축구교실!J26+'컴퓨터A-월.금.코딩'!J26+'컴퓨터B-화.목'!J29+'클레이&amp;쿠키'!J29+'한자로 보는 역사'!J29</f>
        <v>23</v>
      </c>
      <c r="K107" s="81">
        <f>농구교실!K29+로봇조립!K29+'마술의 세계'!K29+바둑!K29+'방송 댄스'!K26+생명과학!K26+영어교실!K26+요리교실!K26+'우쿨렐레&amp;통기타'!K26+주산암산!K26+창의미술!K26+축구교실!K26+'컴퓨터A-월.금.코딩'!K26+'컴퓨터B-화.목'!K29+'클레이&amp;쿠키'!K29+'한자로 보는 역사'!K29</f>
        <v>0</v>
      </c>
      <c r="L107" s="22">
        <f>농구교실!L29+로봇조립!L29+'마술의 세계'!L29+바둑!L29+'방송 댄스'!L26+생명과학!L26+영어교실!L26+요리교실!L26+'우쿨렐레&amp;통기타'!L26+주산암산!L26+창의미술!L26+축구교실!L26+'컴퓨터A-월.금.코딩'!L26+'컴퓨터B-화.목'!L29+'클레이&amp;쿠키'!L29+'한자로 보는 역사'!L29</f>
        <v>0</v>
      </c>
      <c r="M107" s="81">
        <f>농구교실!M29+로봇조립!M29+'마술의 세계'!M29+바둑!M29+'방송 댄스'!M26+생명과학!M26+영어교실!M26+요리교실!M26+'우쿨렐레&amp;통기타'!M26+주산암산!M26+창의미술!M26+축구교실!M26+'컴퓨터A-월.금.코딩'!M26+'컴퓨터B-화.목'!M29+'클레이&amp;쿠키'!M29+'한자로 보는 역사'!M29</f>
        <v>0</v>
      </c>
      <c r="N107" s="22">
        <f>농구교실!N29+로봇조립!N29+'마술의 세계'!N29+바둑!N29+'방송 댄스'!N26+생명과학!N26+영어교실!N26+요리교실!N26+'우쿨렐레&amp;통기타'!N26+주산암산!N26+창의미술!N26+축구교실!N26+'컴퓨터A-월.금.코딩'!N26+'컴퓨터B-화.목'!N29+'클레이&amp;쿠키'!N29+'한자로 보는 역사'!N29</f>
        <v>0</v>
      </c>
      <c r="O107" s="34">
        <f t="shared" si="32"/>
        <v>235</v>
      </c>
      <c r="P107" s="35">
        <f t="shared" si="32"/>
        <v>416</v>
      </c>
      <c r="Q107" s="187"/>
      <c r="R107" s="183"/>
      <c r="S107" s="181"/>
      <c r="T107" s="159"/>
      <c r="U107" s="1" t="s">
        <v>122</v>
      </c>
    </row>
    <row r="108" spans="1:20" ht="30" customHeight="1">
      <c r="A108" s="172" t="s">
        <v>14</v>
      </c>
      <c r="B108" s="173"/>
      <c r="C108" s="173"/>
      <c r="D108" s="174"/>
      <c r="E108" s="29">
        <f aca="true" t="shared" si="33" ref="E108:N108">SUM(E103:E107)</f>
        <v>961</v>
      </c>
      <c r="F108" s="30">
        <f t="shared" si="33"/>
        <v>1243</v>
      </c>
      <c r="G108" s="29">
        <f t="shared" si="33"/>
        <v>162</v>
      </c>
      <c r="H108" s="30">
        <f t="shared" si="33"/>
        <v>704</v>
      </c>
      <c r="I108" s="31">
        <f t="shared" si="33"/>
        <v>51</v>
      </c>
      <c r="J108" s="30">
        <f t="shared" si="33"/>
        <v>129</v>
      </c>
      <c r="K108" s="29">
        <f t="shared" si="33"/>
        <v>0</v>
      </c>
      <c r="L108" s="30">
        <f t="shared" si="33"/>
        <v>3</v>
      </c>
      <c r="M108" s="29">
        <f t="shared" si="33"/>
        <v>1</v>
      </c>
      <c r="N108" s="30">
        <f t="shared" si="33"/>
        <v>1</v>
      </c>
      <c r="O108" s="36">
        <f>(E108*5)+(G108*4)+(I108*3)+(K108*2)+(M108*1)</f>
        <v>5607</v>
      </c>
      <c r="P108" s="37">
        <f>(F108*5)+(H108*4)+(J108*3)+(L108*2)+(N108*1)</f>
        <v>9425</v>
      </c>
      <c r="Q108" s="175" t="s">
        <v>67</v>
      </c>
      <c r="R108" s="176"/>
      <c r="S108" s="176"/>
      <c r="T108" s="177"/>
    </row>
    <row r="109" spans="1:20" ht="30" customHeight="1">
      <c r="A109" s="25"/>
      <c r="B109" s="25"/>
      <c r="C109" s="12"/>
      <c r="D109" s="12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4"/>
      <c r="P109" s="14"/>
      <c r="Q109" s="12"/>
      <c r="R109" s="12"/>
      <c r="S109" s="12"/>
      <c r="T109" s="12"/>
    </row>
    <row r="110" spans="3:20" ht="18" customHeight="1"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</row>
    <row r="111" spans="3:20" ht="18" customHeight="1"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</row>
    <row r="112" spans="2:20" ht="18" customHeight="1">
      <c r="B112" s="22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</row>
    <row r="113" spans="2:20" ht="20.25" customHeight="1">
      <c r="B113" s="154" t="s">
        <v>138</v>
      </c>
      <c r="C113" s="218" t="s">
        <v>39</v>
      </c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9"/>
    </row>
    <row r="114" spans="2:20" ht="20.25" customHeight="1">
      <c r="B114" s="155"/>
      <c r="C114" s="220" t="s">
        <v>70</v>
      </c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1"/>
    </row>
    <row r="115" spans="2:20" ht="20.25" customHeight="1">
      <c r="B115" s="155"/>
      <c r="C115" s="220" t="s">
        <v>106</v>
      </c>
      <c r="D115" s="220"/>
      <c r="E115" s="220"/>
      <c r="F115" s="220"/>
      <c r="G115" s="220"/>
      <c r="H115" s="220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1"/>
    </row>
    <row r="116" spans="2:20" ht="20.25" customHeight="1">
      <c r="B116" s="155"/>
      <c r="C116" s="220" t="s">
        <v>68</v>
      </c>
      <c r="D116" s="220"/>
      <c r="E116" s="220"/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1"/>
    </row>
    <row r="117" spans="2:20" ht="20.25" customHeight="1">
      <c r="B117" s="155"/>
      <c r="C117" s="220" t="s">
        <v>37</v>
      </c>
      <c r="D117" s="220"/>
      <c r="E117" s="220"/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1"/>
    </row>
    <row r="118" spans="2:20" ht="20.25" customHeight="1">
      <c r="B118" s="155"/>
      <c r="C118" s="220" t="s">
        <v>204</v>
      </c>
      <c r="D118" s="220"/>
      <c r="E118" s="220"/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1"/>
    </row>
    <row r="119" spans="2:20" ht="20.25" customHeight="1">
      <c r="B119" s="155"/>
      <c r="C119" s="220" t="s">
        <v>105</v>
      </c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1"/>
    </row>
    <row r="120" spans="2:20" ht="20.25" customHeight="1">
      <c r="B120" s="155"/>
      <c r="C120" s="220" t="s">
        <v>190</v>
      </c>
      <c r="D120" s="220"/>
      <c r="E120" s="220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1"/>
    </row>
    <row r="121" spans="2:20" ht="20.25" customHeight="1">
      <c r="B121" s="155"/>
      <c r="C121" s="220" t="s">
        <v>194</v>
      </c>
      <c r="D121" s="220"/>
      <c r="E121" s="220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1"/>
    </row>
    <row r="122" spans="2:20" ht="20.25" customHeight="1">
      <c r="B122" s="155"/>
      <c r="C122" s="220" t="s">
        <v>197</v>
      </c>
      <c r="D122" s="220"/>
      <c r="E122" s="220"/>
      <c r="F122" s="220"/>
      <c r="G122" s="220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1"/>
    </row>
    <row r="123" spans="2:20" ht="20.25" customHeight="1">
      <c r="B123" s="155"/>
      <c r="C123" s="220" t="s">
        <v>32</v>
      </c>
      <c r="D123" s="220"/>
      <c r="E123" s="220"/>
      <c r="F123" s="220"/>
      <c r="G123" s="220"/>
      <c r="H123" s="220"/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1"/>
    </row>
    <row r="124" spans="2:20" ht="20.25" customHeight="1">
      <c r="B124" s="155"/>
      <c r="C124" s="220" t="s">
        <v>112</v>
      </c>
      <c r="D124" s="220"/>
      <c r="E124" s="220"/>
      <c r="F124" s="220"/>
      <c r="G124" s="220"/>
      <c r="H124" s="220"/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1"/>
    </row>
    <row r="125" spans="2:24" ht="20.25" customHeight="1">
      <c r="B125" s="155"/>
      <c r="C125" s="220" t="s">
        <v>191</v>
      </c>
      <c r="D125" s="220"/>
      <c r="E125" s="220"/>
      <c r="F125" s="220"/>
      <c r="G125" s="220"/>
      <c r="H125" s="220"/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1"/>
      <c r="X125" s="5" t="s">
        <v>8</v>
      </c>
    </row>
    <row r="126" spans="2:20" ht="20.25" customHeight="1">
      <c r="B126" s="155"/>
      <c r="C126" s="220" t="s">
        <v>196</v>
      </c>
      <c r="D126" s="220"/>
      <c r="E126" s="220"/>
      <c r="F126" s="220"/>
      <c r="G126" s="220"/>
      <c r="H126" s="220"/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1"/>
    </row>
    <row r="127" spans="2:20" ht="20.25" customHeight="1">
      <c r="B127" s="155"/>
      <c r="C127" s="220" t="s">
        <v>177</v>
      </c>
      <c r="D127" s="220"/>
      <c r="E127" s="220"/>
      <c r="F127" s="220"/>
      <c r="G127" s="220"/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1"/>
    </row>
    <row r="128" spans="2:20" ht="20.25" customHeight="1">
      <c r="B128" s="155"/>
      <c r="C128" s="220" t="s">
        <v>152</v>
      </c>
      <c r="D128" s="220"/>
      <c r="E128" s="220"/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1"/>
    </row>
    <row r="129" spans="2:20" ht="20.25" customHeight="1">
      <c r="B129" s="155"/>
      <c r="C129" s="220" t="s">
        <v>169</v>
      </c>
      <c r="D129" s="220"/>
      <c r="E129" s="220"/>
      <c r="F129" s="220"/>
      <c r="G129" s="220"/>
      <c r="H129" s="220"/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1"/>
    </row>
    <row r="130" spans="1:20" s="15" customFormat="1" ht="20.25" customHeight="1">
      <c r="A130" s="6"/>
      <c r="B130" s="155"/>
      <c r="C130" s="220" t="s">
        <v>26</v>
      </c>
      <c r="D130" s="220"/>
      <c r="E130" s="220"/>
      <c r="F130" s="220"/>
      <c r="G130" s="220"/>
      <c r="H130" s="220"/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1"/>
    </row>
    <row r="131" spans="2:20" ht="20.25" customHeight="1">
      <c r="B131" s="155"/>
      <c r="C131" s="220" t="s">
        <v>5</v>
      </c>
      <c r="D131" s="220"/>
      <c r="E131" s="220"/>
      <c r="F131" s="220"/>
      <c r="G131" s="220"/>
      <c r="H131" s="220"/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1"/>
    </row>
    <row r="132" spans="1:20" s="1" customFormat="1" ht="20.25" customHeight="1">
      <c r="A132" s="6"/>
      <c r="B132" s="154"/>
      <c r="C132" s="220" t="s">
        <v>189</v>
      </c>
      <c r="D132" s="220"/>
      <c r="E132" s="220"/>
      <c r="F132" s="220"/>
      <c r="G132" s="220"/>
      <c r="H132" s="220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1"/>
    </row>
    <row r="133" spans="1:20" s="1" customFormat="1" ht="20.25" customHeight="1">
      <c r="A133" s="6"/>
      <c r="B133" s="154"/>
      <c r="C133" s="220" t="s">
        <v>199</v>
      </c>
      <c r="D133" s="220"/>
      <c r="E133" s="220"/>
      <c r="F133" s="220"/>
      <c r="G133" s="220"/>
      <c r="H133" s="220"/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1"/>
    </row>
    <row r="134" spans="1:20" s="1" customFormat="1" ht="20.25" customHeight="1">
      <c r="A134" s="6"/>
      <c r="B134" s="154"/>
      <c r="C134" s="220" t="s">
        <v>69</v>
      </c>
      <c r="D134" s="220"/>
      <c r="E134" s="220"/>
      <c r="F134" s="220"/>
      <c r="G134" s="220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1"/>
    </row>
    <row r="135" spans="1:20" s="1" customFormat="1" ht="20.25" customHeight="1">
      <c r="A135" s="6"/>
      <c r="B135" s="154"/>
      <c r="C135" s="220" t="s">
        <v>7</v>
      </c>
      <c r="D135" s="220"/>
      <c r="E135" s="220"/>
      <c r="F135" s="220"/>
      <c r="G135" s="220"/>
      <c r="H135" s="220"/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1"/>
    </row>
    <row r="136" spans="1:20" s="1" customFormat="1" ht="20.25" customHeight="1">
      <c r="A136" s="6"/>
      <c r="B136" s="154"/>
      <c r="C136" s="220" t="s">
        <v>79</v>
      </c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1"/>
    </row>
    <row r="137" spans="1:20" s="1" customFormat="1" ht="20.25" customHeight="1">
      <c r="A137" s="6"/>
      <c r="B137" s="154"/>
      <c r="C137" s="220" t="s">
        <v>87</v>
      </c>
      <c r="D137" s="220"/>
      <c r="E137" s="220"/>
      <c r="F137" s="220"/>
      <c r="G137" s="220"/>
      <c r="H137" s="220"/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1"/>
    </row>
    <row r="138" spans="1:20" s="1" customFormat="1" ht="20.25" customHeight="1">
      <c r="A138" s="6"/>
      <c r="B138" s="154"/>
      <c r="C138" s="220" t="s">
        <v>161</v>
      </c>
      <c r="D138" s="220"/>
      <c r="E138" s="220"/>
      <c r="F138" s="220"/>
      <c r="G138" s="220"/>
      <c r="H138" s="220"/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  <c r="S138" s="220"/>
      <c r="T138" s="221"/>
    </row>
    <row r="139" spans="1:20" s="1" customFormat="1" ht="20.25" customHeight="1">
      <c r="A139" s="6"/>
      <c r="B139" s="154"/>
      <c r="C139" s="220" t="s">
        <v>29</v>
      </c>
      <c r="D139" s="220"/>
      <c r="E139" s="220"/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1"/>
    </row>
    <row r="140" spans="1:20" s="1" customFormat="1" ht="20.25" customHeight="1">
      <c r="A140" s="6"/>
      <c r="B140" s="155"/>
      <c r="C140" s="220" t="s">
        <v>193</v>
      </c>
      <c r="D140" s="220"/>
      <c r="E140" s="220"/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1"/>
    </row>
    <row r="141" spans="1:20" s="1" customFormat="1" ht="20.25" customHeight="1">
      <c r="A141" s="6"/>
      <c r="B141" s="155"/>
      <c r="C141" s="220" t="s">
        <v>58</v>
      </c>
      <c r="D141" s="220"/>
      <c r="E141" s="220"/>
      <c r="F141" s="220"/>
      <c r="G141" s="220"/>
      <c r="H141" s="220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1"/>
    </row>
    <row r="142" spans="2:20" ht="20.25" customHeight="1">
      <c r="B142" s="156"/>
      <c r="C142" s="222" t="s">
        <v>4</v>
      </c>
      <c r="D142" s="222"/>
      <c r="E142" s="222"/>
      <c r="F142" s="222"/>
      <c r="G142" s="222"/>
      <c r="H142" s="222"/>
      <c r="I142" s="222"/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23"/>
    </row>
    <row r="143" spans="17:20" ht="16.5">
      <c r="Q143" s="2"/>
      <c r="R143" s="2"/>
      <c r="S143" s="2"/>
      <c r="T143" s="2"/>
    </row>
    <row r="145" ht="38.25" customHeight="1"/>
    <row r="154" spans="21:22" ht="70.5" customHeight="1">
      <c r="U154" s="16"/>
      <c r="V154" s="16"/>
    </row>
    <row r="155" spans="21:22" ht="39.75" customHeight="1">
      <c r="U155" s="16"/>
      <c r="V155" s="16"/>
    </row>
  </sheetData>
  <mergeCells count="228">
    <mergeCell ref="C111:T111"/>
    <mergeCell ref="C112:T112"/>
    <mergeCell ref="B113:B142"/>
    <mergeCell ref="T103:T107"/>
    <mergeCell ref="T87:T91"/>
    <mergeCell ref="R87:R91"/>
    <mergeCell ref="Q92:T92"/>
    <mergeCell ref="Q63:Q67"/>
    <mergeCell ref="S63:S67"/>
    <mergeCell ref="T63:T67"/>
    <mergeCell ref="R63:R67"/>
    <mergeCell ref="Q68:T68"/>
    <mergeCell ref="Q57:Q61"/>
    <mergeCell ref="S57:S61"/>
    <mergeCell ref="T57:T61"/>
    <mergeCell ref="R57:R61"/>
    <mergeCell ref="Q62:T62"/>
    <mergeCell ref="Q56:T56"/>
    <mergeCell ref="Q69:Q73"/>
    <mergeCell ref="S69:S73"/>
    <mergeCell ref="T69:T73"/>
    <mergeCell ref="R69:R73"/>
    <mergeCell ref="Q74:T74"/>
    <mergeCell ref="Q75:Q79"/>
    <mergeCell ref="S75:S79"/>
    <mergeCell ref="T75:T79"/>
    <mergeCell ref="R75:R79"/>
    <mergeCell ref="Q45:Q49"/>
    <mergeCell ref="S45:S49"/>
    <mergeCell ref="T45:T49"/>
    <mergeCell ref="R45:R49"/>
    <mergeCell ref="Q50:T50"/>
    <mergeCell ref="Q51:Q55"/>
    <mergeCell ref="S51:S55"/>
    <mergeCell ref="T51:T55"/>
    <mergeCell ref="R51:R55"/>
    <mergeCell ref="S33:S37"/>
    <mergeCell ref="T33:T37"/>
    <mergeCell ref="R33:R37"/>
    <mergeCell ref="Q38:T38"/>
    <mergeCell ref="Q39:Q43"/>
    <mergeCell ref="S39:S43"/>
    <mergeCell ref="T39:T43"/>
    <mergeCell ref="R39:R43"/>
    <mergeCell ref="Q44:T44"/>
    <mergeCell ref="A108:D108"/>
    <mergeCell ref="Q108:T108"/>
    <mergeCell ref="E101:F101"/>
    <mergeCell ref="G101:H101"/>
    <mergeCell ref="Q3:Q7"/>
    <mergeCell ref="S3:S7"/>
    <mergeCell ref="R3:R7"/>
    <mergeCell ref="Q8:T8"/>
    <mergeCell ref="T3:T7"/>
    <mergeCell ref="Q9:Q13"/>
    <mergeCell ref="S9:S13"/>
    <mergeCell ref="T9:T13"/>
    <mergeCell ref="R9:R13"/>
    <mergeCell ref="Q14:T14"/>
    <mergeCell ref="Q15:Q19"/>
    <mergeCell ref="S15:S19"/>
    <mergeCell ref="T15:T19"/>
    <mergeCell ref="R15:R19"/>
    <mergeCell ref="Q20:T20"/>
    <mergeCell ref="Q21:Q25"/>
    <mergeCell ref="S21:S25"/>
    <mergeCell ref="T21:T25"/>
    <mergeCell ref="R21:R25"/>
    <mergeCell ref="Q26:T26"/>
    <mergeCell ref="B106:D106"/>
    <mergeCell ref="Q103:Q107"/>
    <mergeCell ref="S103:S107"/>
    <mergeCell ref="K101:L101"/>
    <mergeCell ref="M101:N101"/>
    <mergeCell ref="B103:D103"/>
    <mergeCell ref="B107:D107"/>
    <mergeCell ref="R101:S101"/>
    <mergeCell ref="R103:R107"/>
    <mergeCell ref="B104:D104"/>
    <mergeCell ref="B105:D105"/>
    <mergeCell ref="A101:D102"/>
    <mergeCell ref="A87:A91"/>
    <mergeCell ref="B87:B91"/>
    <mergeCell ref="C58:C59"/>
    <mergeCell ref="C60:C61"/>
    <mergeCell ref="A62:D62"/>
    <mergeCell ref="A63:A67"/>
    <mergeCell ref="B63:B67"/>
    <mergeCell ref="C64:C65"/>
    <mergeCell ref="C66:C67"/>
    <mergeCell ref="A68:D68"/>
    <mergeCell ref="A75:A79"/>
    <mergeCell ref="C88:C89"/>
    <mergeCell ref="C84:C85"/>
    <mergeCell ref="A86:D86"/>
    <mergeCell ref="A92:D92"/>
    <mergeCell ref="C94:C95"/>
    <mergeCell ref="C96:C97"/>
    <mergeCell ref="A93:A97"/>
    <mergeCell ref="B93:B97"/>
    <mergeCell ref="T1:T2"/>
    <mergeCell ref="C30:C31"/>
    <mergeCell ref="A32:D32"/>
    <mergeCell ref="A45:A49"/>
    <mergeCell ref="C46:C47"/>
    <mergeCell ref="C48:C49"/>
    <mergeCell ref="A44:D44"/>
    <mergeCell ref="A33:A37"/>
    <mergeCell ref="A39:A43"/>
    <mergeCell ref="B39:B43"/>
    <mergeCell ref="C40:C41"/>
    <mergeCell ref="C24:C25"/>
    <mergeCell ref="C42:C43"/>
    <mergeCell ref="A38:D38"/>
    <mergeCell ref="A14:D14"/>
    <mergeCell ref="C16:C17"/>
    <mergeCell ref="C18:C19"/>
    <mergeCell ref="A20:D20"/>
    <mergeCell ref="A15:A19"/>
    <mergeCell ref="Q27:Q31"/>
    <mergeCell ref="S27:S31"/>
    <mergeCell ref="T27:T31"/>
    <mergeCell ref="R27:R31"/>
    <mergeCell ref="Q32:T32"/>
    <mergeCell ref="R1:S1"/>
    <mergeCell ref="A1:B1"/>
    <mergeCell ref="E1:F1"/>
    <mergeCell ref="G1:H1"/>
    <mergeCell ref="I1:J1"/>
    <mergeCell ref="K1:L1"/>
    <mergeCell ref="C1:D2"/>
    <mergeCell ref="A3:A7"/>
    <mergeCell ref="A21:A25"/>
    <mergeCell ref="B21:B25"/>
    <mergeCell ref="B33:B37"/>
    <mergeCell ref="C34:C35"/>
    <mergeCell ref="C36:C37"/>
    <mergeCell ref="Q1:Q2"/>
    <mergeCell ref="A2:B2"/>
    <mergeCell ref="C22:C23"/>
    <mergeCell ref="A27:A31"/>
    <mergeCell ref="B27:B31"/>
    <mergeCell ref="C28:C29"/>
    <mergeCell ref="B15:B19"/>
    <mergeCell ref="A26:D26"/>
    <mergeCell ref="B3:B7"/>
    <mergeCell ref="C4:C5"/>
    <mergeCell ref="C6:C7"/>
    <mergeCell ref="M1:N1"/>
    <mergeCell ref="O1:O2"/>
    <mergeCell ref="P1:P2"/>
    <mergeCell ref="A9:A13"/>
    <mergeCell ref="B9:B13"/>
    <mergeCell ref="C10:C11"/>
    <mergeCell ref="C12:C13"/>
    <mergeCell ref="A8:D8"/>
    <mergeCell ref="Q33:Q37"/>
    <mergeCell ref="P101:P102"/>
    <mergeCell ref="Q101:Q102"/>
    <mergeCell ref="T101:T102"/>
    <mergeCell ref="B75:B79"/>
    <mergeCell ref="C76:C77"/>
    <mergeCell ref="C78:C79"/>
    <mergeCell ref="A74:D74"/>
    <mergeCell ref="A69:A73"/>
    <mergeCell ref="B69:B73"/>
    <mergeCell ref="C70:C71"/>
    <mergeCell ref="C72:C73"/>
    <mergeCell ref="Q80:T80"/>
    <mergeCell ref="Q81:Q85"/>
    <mergeCell ref="S81:S85"/>
    <mergeCell ref="T81:T85"/>
    <mergeCell ref="R81:R85"/>
    <mergeCell ref="Q86:T86"/>
    <mergeCell ref="Q98:T98"/>
    <mergeCell ref="Q93:Q97"/>
    <mergeCell ref="S93:S97"/>
    <mergeCell ref="T93:T97"/>
    <mergeCell ref="R93:R97"/>
    <mergeCell ref="Q87:Q91"/>
    <mergeCell ref="S87:S91"/>
    <mergeCell ref="B45:B49"/>
    <mergeCell ref="C90:C91"/>
    <mergeCell ref="A80:D80"/>
    <mergeCell ref="A81:A85"/>
    <mergeCell ref="B81:B85"/>
    <mergeCell ref="C82:C83"/>
    <mergeCell ref="A98:D98"/>
    <mergeCell ref="I101:J101"/>
    <mergeCell ref="O101:O102"/>
    <mergeCell ref="A50:D50"/>
    <mergeCell ref="A51:A55"/>
    <mergeCell ref="B51:B55"/>
    <mergeCell ref="C52:C53"/>
    <mergeCell ref="C54:C55"/>
    <mergeCell ref="A56:D56"/>
    <mergeCell ref="A57:A61"/>
    <mergeCell ref="B57:B61"/>
    <mergeCell ref="C113:T113"/>
    <mergeCell ref="C114:T114"/>
    <mergeCell ref="C115:T115"/>
    <mergeCell ref="C116:T116"/>
    <mergeCell ref="C117:T117"/>
    <mergeCell ref="C118:T118"/>
    <mergeCell ref="C119:T119"/>
    <mergeCell ref="C120:T120"/>
    <mergeCell ref="C121:T121"/>
    <mergeCell ref="C122:T122"/>
    <mergeCell ref="C123:T123"/>
    <mergeCell ref="C124:T124"/>
    <mergeCell ref="C125:T125"/>
    <mergeCell ref="C126:T126"/>
    <mergeCell ref="C127:T127"/>
    <mergeCell ref="C128:T128"/>
    <mergeCell ref="C129:T129"/>
    <mergeCell ref="C142:T142"/>
    <mergeCell ref="C131:T131"/>
    <mergeCell ref="C130:T130"/>
    <mergeCell ref="C140:T140"/>
    <mergeCell ref="C141:T141"/>
    <mergeCell ref="C138:T138"/>
    <mergeCell ref="C139:T139"/>
    <mergeCell ref="C136:T136"/>
    <mergeCell ref="C137:T137"/>
    <mergeCell ref="C134:T134"/>
    <mergeCell ref="C135:T135"/>
    <mergeCell ref="C132:T132"/>
    <mergeCell ref="C133:T133"/>
  </mergeCells>
  <printOptions/>
  <pageMargins left="0.39347222447395325" right="0" top="0.7869444489479065" bottom="0" header="0" footer="0"/>
  <pageSetup fitToHeight="0" fitToWidth="6" horizontalDpi="600" verticalDpi="600" orientation="landscape" paperSize="9" scale="96" copies="1"/>
</worksheet>
</file>

<file path=xl/worksheets/sheet10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X27"/>
  <sheetViews>
    <sheetView zoomScaleSheetLayoutView="75" workbookViewId="0" topLeftCell="A1">
      <selection activeCell="U8" sqref="U8"/>
    </sheetView>
  </sheetViews>
  <sheetFormatPr defaultColWidth="9.00390625" defaultRowHeight="16.5"/>
  <cols>
    <col min="1" max="1" width="5.625" style="6" customWidth="1"/>
    <col min="2" max="2" width="18.875" style="6" customWidth="1"/>
    <col min="3" max="3" width="8.625" style="6" customWidth="1"/>
    <col min="4" max="4" width="22.625" style="7" customWidth="1"/>
    <col min="5" max="14" width="7.625" style="7" customWidth="1"/>
    <col min="15" max="16" width="8.875" style="8" customWidth="1"/>
    <col min="17" max="17" width="9.00390625" style="5" bestFit="1" customWidth="1"/>
    <col min="18" max="18" width="9.00390625" style="4" bestFit="1" customWidth="1"/>
    <col min="19" max="19" width="9.50390625" style="5" bestFit="1" customWidth="1"/>
    <col min="20" max="20" width="28.125" style="5" customWidth="1"/>
    <col min="21" max="21" width="9.00390625" style="3" bestFit="1" customWidth="1"/>
  </cols>
  <sheetData>
    <row r="1" spans="1:20" ht="24.75" customHeight="1">
      <c r="A1" s="225" t="s">
        <v>15</v>
      </c>
      <c r="B1" s="225"/>
      <c r="C1" s="94" t="s">
        <v>13</v>
      </c>
      <c r="D1" s="94"/>
      <c r="E1" s="89" t="s">
        <v>116</v>
      </c>
      <c r="F1" s="89"/>
      <c r="G1" s="89" t="s">
        <v>134</v>
      </c>
      <c r="H1" s="89"/>
      <c r="I1" s="89" t="s">
        <v>154</v>
      </c>
      <c r="J1" s="89"/>
      <c r="K1" s="89" t="s">
        <v>133</v>
      </c>
      <c r="L1" s="89"/>
      <c r="M1" s="89" t="s">
        <v>45</v>
      </c>
      <c r="N1" s="89"/>
      <c r="O1" s="95" t="s">
        <v>48</v>
      </c>
      <c r="P1" s="95" t="s">
        <v>46</v>
      </c>
      <c r="Q1" s="90" t="s">
        <v>3</v>
      </c>
      <c r="R1" s="94" t="s">
        <v>10</v>
      </c>
      <c r="S1" s="94"/>
      <c r="T1" s="89" t="s">
        <v>151</v>
      </c>
    </row>
    <row r="2" spans="1:20" ht="30" customHeight="1">
      <c r="A2" s="225" t="s">
        <v>147</v>
      </c>
      <c r="B2" s="225"/>
      <c r="C2" s="226"/>
      <c r="D2" s="226"/>
      <c r="E2" s="68" t="s">
        <v>11</v>
      </c>
      <c r="F2" s="68" t="s">
        <v>16</v>
      </c>
      <c r="G2" s="68" t="s">
        <v>11</v>
      </c>
      <c r="H2" s="68" t="s">
        <v>16</v>
      </c>
      <c r="I2" s="68" t="s">
        <v>11</v>
      </c>
      <c r="J2" s="68" t="s">
        <v>16</v>
      </c>
      <c r="K2" s="68" t="s">
        <v>11</v>
      </c>
      <c r="L2" s="68" t="s">
        <v>16</v>
      </c>
      <c r="M2" s="68" t="s">
        <v>11</v>
      </c>
      <c r="N2" s="68" t="s">
        <v>16</v>
      </c>
      <c r="O2" s="95"/>
      <c r="P2" s="224"/>
      <c r="Q2" s="90"/>
      <c r="R2" s="78" t="s">
        <v>98</v>
      </c>
      <c r="S2" s="68" t="s">
        <v>16</v>
      </c>
      <c r="T2" s="89"/>
    </row>
    <row r="3" spans="1:20" ht="33.15">
      <c r="A3" s="111">
        <v>10</v>
      </c>
      <c r="B3" s="108" t="s">
        <v>52</v>
      </c>
      <c r="C3" s="64" t="s">
        <v>53</v>
      </c>
      <c r="D3" s="65" t="s">
        <v>64</v>
      </c>
      <c r="E3" s="72">
        <v>15</v>
      </c>
      <c r="F3" s="72">
        <v>24</v>
      </c>
      <c r="G3" s="72">
        <v>4</v>
      </c>
      <c r="H3" s="72">
        <v>3</v>
      </c>
      <c r="I3" s="72">
        <v>0</v>
      </c>
      <c r="J3" s="72">
        <v>0</v>
      </c>
      <c r="K3" s="72">
        <v>0</v>
      </c>
      <c r="L3" s="72">
        <v>0</v>
      </c>
      <c r="M3" s="72">
        <v>0</v>
      </c>
      <c r="N3" s="72">
        <v>0</v>
      </c>
      <c r="O3" s="59">
        <f aca="true" t="shared" si="0" ref="O3:P7">SUM(E3,G3,I3,K3,M3)</f>
        <v>19</v>
      </c>
      <c r="P3" s="59">
        <f t="shared" si="0"/>
        <v>27</v>
      </c>
      <c r="Q3" s="114">
        <v>32</v>
      </c>
      <c r="R3" s="117">
        <v>0.863</v>
      </c>
      <c r="S3" s="117">
        <f>P3/Q3</f>
        <v>0.84375</v>
      </c>
      <c r="T3" s="119" t="s">
        <v>72</v>
      </c>
    </row>
    <row r="4" spans="1:20" ht="21.4">
      <c r="A4" s="112"/>
      <c r="B4" s="109"/>
      <c r="C4" s="122" t="s">
        <v>200</v>
      </c>
      <c r="D4" s="66" t="s">
        <v>101</v>
      </c>
      <c r="E4" s="73">
        <v>14</v>
      </c>
      <c r="F4" s="73">
        <v>24</v>
      </c>
      <c r="G4" s="73">
        <v>4</v>
      </c>
      <c r="H4" s="73">
        <v>3</v>
      </c>
      <c r="I4" s="73">
        <v>1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  <c r="O4" s="60">
        <f t="shared" si="0"/>
        <v>19</v>
      </c>
      <c r="P4" s="60">
        <f t="shared" si="0"/>
        <v>27</v>
      </c>
      <c r="Q4" s="115"/>
      <c r="R4" s="118"/>
      <c r="S4" s="118"/>
      <c r="T4" s="120"/>
    </row>
    <row r="5" spans="1:20" ht="32.1">
      <c r="A5" s="112"/>
      <c r="B5" s="109"/>
      <c r="C5" s="110"/>
      <c r="D5" s="65" t="s">
        <v>18</v>
      </c>
      <c r="E5" s="70">
        <v>16</v>
      </c>
      <c r="F5" s="70">
        <v>23</v>
      </c>
      <c r="G5" s="70">
        <v>3</v>
      </c>
      <c r="H5" s="70">
        <v>4</v>
      </c>
      <c r="I5" s="70">
        <v>0</v>
      </c>
      <c r="J5" s="70">
        <v>0</v>
      </c>
      <c r="K5" s="70">
        <v>0</v>
      </c>
      <c r="L5" s="70">
        <v>0</v>
      </c>
      <c r="M5" s="70">
        <v>0</v>
      </c>
      <c r="N5" s="70">
        <v>0</v>
      </c>
      <c r="O5" s="60">
        <f t="shared" si="0"/>
        <v>19</v>
      </c>
      <c r="P5" s="60">
        <f t="shared" si="0"/>
        <v>27</v>
      </c>
      <c r="Q5" s="115"/>
      <c r="R5" s="118"/>
      <c r="S5" s="118"/>
      <c r="T5" s="120"/>
    </row>
    <row r="6" spans="1:20" ht="21.4">
      <c r="A6" s="112"/>
      <c r="B6" s="109"/>
      <c r="C6" s="109" t="s">
        <v>202</v>
      </c>
      <c r="D6" s="67" t="s">
        <v>66</v>
      </c>
      <c r="E6" s="70">
        <v>17</v>
      </c>
      <c r="F6" s="70">
        <v>23</v>
      </c>
      <c r="G6" s="70">
        <v>2</v>
      </c>
      <c r="H6" s="70">
        <v>4</v>
      </c>
      <c r="I6" s="70">
        <v>0</v>
      </c>
      <c r="J6" s="70">
        <v>0</v>
      </c>
      <c r="K6" s="70">
        <v>0</v>
      </c>
      <c r="L6" s="70">
        <v>0</v>
      </c>
      <c r="M6" s="70">
        <v>0</v>
      </c>
      <c r="N6" s="70">
        <v>0</v>
      </c>
      <c r="O6" s="60">
        <f t="shared" si="0"/>
        <v>19</v>
      </c>
      <c r="P6" s="60">
        <f t="shared" si="0"/>
        <v>27</v>
      </c>
      <c r="Q6" s="115"/>
      <c r="R6" s="118"/>
      <c r="S6" s="118"/>
      <c r="T6" s="120"/>
    </row>
    <row r="7" spans="1:21" ht="32.1">
      <c r="A7" s="113"/>
      <c r="B7" s="110"/>
      <c r="C7" s="110"/>
      <c r="D7" s="67" t="s">
        <v>61</v>
      </c>
      <c r="E7" s="73">
        <v>16</v>
      </c>
      <c r="F7" s="73">
        <v>23</v>
      </c>
      <c r="G7" s="73">
        <v>1</v>
      </c>
      <c r="H7" s="73">
        <v>3</v>
      </c>
      <c r="I7" s="73">
        <v>2</v>
      </c>
      <c r="J7" s="73">
        <v>1</v>
      </c>
      <c r="K7" s="73">
        <v>0</v>
      </c>
      <c r="L7" s="73">
        <v>0</v>
      </c>
      <c r="M7" s="73">
        <v>0</v>
      </c>
      <c r="N7" s="73">
        <v>0</v>
      </c>
      <c r="O7" s="60">
        <f t="shared" si="0"/>
        <v>19</v>
      </c>
      <c r="P7" s="60">
        <f t="shared" si="0"/>
        <v>27</v>
      </c>
      <c r="Q7" s="116"/>
      <c r="R7" s="118"/>
      <c r="S7" s="118"/>
      <c r="T7" s="121"/>
      <c r="U7" s="3" t="s">
        <v>127</v>
      </c>
    </row>
    <row r="8" spans="1:20" ht="30" customHeight="1">
      <c r="A8" s="123" t="s">
        <v>14</v>
      </c>
      <c r="B8" s="123"/>
      <c r="C8" s="123"/>
      <c r="D8" s="123"/>
      <c r="E8" s="74">
        <f aca="true" t="shared" si="1" ref="E8:N8">SUM(E3:E7)</f>
        <v>78</v>
      </c>
      <c r="F8" s="74">
        <f t="shared" si="1"/>
        <v>117</v>
      </c>
      <c r="G8" s="74">
        <f t="shared" si="1"/>
        <v>14</v>
      </c>
      <c r="H8" s="74">
        <f t="shared" si="1"/>
        <v>17</v>
      </c>
      <c r="I8" s="74">
        <f t="shared" si="1"/>
        <v>3</v>
      </c>
      <c r="J8" s="74">
        <f t="shared" si="1"/>
        <v>1</v>
      </c>
      <c r="K8" s="74">
        <f t="shared" si="1"/>
        <v>0</v>
      </c>
      <c r="L8" s="74">
        <f t="shared" si="1"/>
        <v>0</v>
      </c>
      <c r="M8" s="74">
        <f t="shared" si="1"/>
        <v>0</v>
      </c>
      <c r="N8" s="74">
        <f t="shared" si="1"/>
        <v>0</v>
      </c>
      <c r="O8" s="61">
        <f>(E8*5)+(G8*4)+(I8*3)+(K8*2)+(M8*1)</f>
        <v>455</v>
      </c>
      <c r="P8" s="61">
        <f>(F8*5)+(H8*4)+(J8*3)+(L8*2)+(N8*1)</f>
        <v>656</v>
      </c>
      <c r="Q8" s="163" t="s">
        <v>157</v>
      </c>
      <c r="R8" s="164"/>
      <c r="S8" s="164"/>
      <c r="T8" s="165"/>
    </row>
    <row r="10" spans="1:20" s="24" customFormat="1" ht="24" customHeight="1">
      <c r="A10" s="124" t="s">
        <v>49</v>
      </c>
      <c r="B10" s="127" t="s">
        <v>132</v>
      </c>
      <c r="C10" s="128"/>
      <c r="D10" s="128"/>
      <c r="E10" s="128"/>
      <c r="F10" s="128"/>
      <c r="G10" s="128"/>
      <c r="H10" s="128"/>
      <c r="I10" s="128"/>
      <c r="J10" s="129"/>
      <c r="K10" s="127" t="s">
        <v>144</v>
      </c>
      <c r="L10" s="128"/>
      <c r="M10" s="128"/>
      <c r="N10" s="128"/>
      <c r="O10" s="128"/>
      <c r="P10" s="128"/>
      <c r="Q10" s="128"/>
      <c r="R10" s="128"/>
      <c r="S10" s="128"/>
      <c r="T10" s="129"/>
    </row>
    <row r="11" spans="1:20" s="24" customFormat="1" ht="22.5" customHeight="1">
      <c r="A11" s="125"/>
      <c r="B11" s="98" t="s">
        <v>28</v>
      </c>
      <c r="C11" s="92"/>
      <c r="D11" s="92"/>
      <c r="E11" s="92"/>
      <c r="F11" s="92"/>
      <c r="G11" s="92"/>
      <c r="H11" s="92"/>
      <c r="I11" s="92"/>
      <c r="J11" s="93"/>
      <c r="K11" s="91" t="s">
        <v>187</v>
      </c>
      <c r="L11" s="92"/>
      <c r="M11" s="92"/>
      <c r="N11" s="92"/>
      <c r="O11" s="92"/>
      <c r="P11" s="92"/>
      <c r="Q11" s="92"/>
      <c r="R11" s="92"/>
      <c r="S11" s="92"/>
      <c r="T11" s="93"/>
    </row>
    <row r="12" spans="1:20" s="24" customFormat="1" ht="22.5" customHeight="1">
      <c r="A12" s="124"/>
      <c r="B12" s="98"/>
      <c r="C12" s="92"/>
      <c r="D12" s="92"/>
      <c r="E12" s="92"/>
      <c r="F12" s="92"/>
      <c r="G12" s="92"/>
      <c r="H12" s="92"/>
      <c r="I12" s="92"/>
      <c r="J12" s="93"/>
      <c r="K12" s="91" t="s">
        <v>206</v>
      </c>
      <c r="L12" s="92"/>
      <c r="M12" s="92"/>
      <c r="N12" s="92"/>
      <c r="O12" s="92"/>
      <c r="P12" s="92"/>
      <c r="Q12" s="92"/>
      <c r="R12" s="92"/>
      <c r="S12" s="92"/>
      <c r="T12" s="93"/>
    </row>
    <row r="13" spans="1:20" s="24" customFormat="1" ht="22.5" customHeight="1">
      <c r="A13" s="124"/>
      <c r="B13" s="98"/>
      <c r="C13" s="92"/>
      <c r="D13" s="92"/>
      <c r="E13" s="92"/>
      <c r="F13" s="92"/>
      <c r="G13" s="92"/>
      <c r="H13" s="92"/>
      <c r="I13" s="92"/>
      <c r="J13" s="93"/>
      <c r="K13" s="98" t="s">
        <v>156</v>
      </c>
      <c r="L13" s="92"/>
      <c r="M13" s="92"/>
      <c r="N13" s="92"/>
      <c r="O13" s="92"/>
      <c r="P13" s="92"/>
      <c r="Q13" s="92"/>
      <c r="R13" s="92"/>
      <c r="S13" s="92"/>
      <c r="T13" s="93"/>
    </row>
    <row r="14" spans="1:20" s="24" customFormat="1" ht="22.5" customHeight="1">
      <c r="A14" s="125"/>
      <c r="B14" s="98"/>
      <c r="C14" s="92"/>
      <c r="D14" s="92"/>
      <c r="E14" s="92"/>
      <c r="F14" s="92"/>
      <c r="G14" s="92"/>
      <c r="H14" s="92"/>
      <c r="I14" s="92"/>
      <c r="J14" s="93"/>
      <c r="K14" s="91" t="s">
        <v>103</v>
      </c>
      <c r="L14" s="92"/>
      <c r="M14" s="92"/>
      <c r="N14" s="92"/>
      <c r="O14" s="92"/>
      <c r="P14" s="92"/>
      <c r="Q14" s="92"/>
      <c r="R14" s="92"/>
      <c r="S14" s="92"/>
      <c r="T14" s="93"/>
    </row>
    <row r="15" spans="1:20" s="24" customFormat="1" ht="22.5" customHeight="1">
      <c r="A15" s="125"/>
      <c r="B15" s="98"/>
      <c r="C15" s="92"/>
      <c r="D15" s="92"/>
      <c r="E15" s="92"/>
      <c r="F15" s="92"/>
      <c r="G15" s="92"/>
      <c r="H15" s="92"/>
      <c r="I15" s="92"/>
      <c r="J15" s="93"/>
      <c r="K15" s="135"/>
      <c r="L15" s="136"/>
      <c r="M15" s="136"/>
      <c r="N15" s="136"/>
      <c r="O15" s="136"/>
      <c r="P15" s="136"/>
      <c r="Q15" s="136"/>
      <c r="R15" s="136"/>
      <c r="S15" s="136"/>
      <c r="T15" s="137"/>
    </row>
    <row r="16" spans="1:20" s="24" customFormat="1" ht="22.5" customHeight="1">
      <c r="A16" s="125"/>
      <c r="B16" s="98"/>
      <c r="C16" s="92"/>
      <c r="D16" s="92"/>
      <c r="E16" s="92"/>
      <c r="F16" s="92"/>
      <c r="G16" s="92"/>
      <c r="H16" s="92"/>
      <c r="I16" s="92"/>
      <c r="J16" s="93"/>
      <c r="K16" s="135"/>
      <c r="L16" s="136"/>
      <c r="M16" s="136"/>
      <c r="N16" s="136"/>
      <c r="O16" s="136"/>
      <c r="P16" s="136"/>
      <c r="Q16" s="136"/>
      <c r="R16" s="136"/>
      <c r="S16" s="136"/>
      <c r="T16" s="137"/>
    </row>
    <row r="17" spans="1:20" s="24" customFormat="1" ht="22.5" customHeight="1">
      <c r="A17" s="126"/>
      <c r="B17" s="230"/>
      <c r="C17" s="231"/>
      <c r="D17" s="231"/>
      <c r="E17" s="231"/>
      <c r="F17" s="231"/>
      <c r="G17" s="231"/>
      <c r="H17" s="231"/>
      <c r="I17" s="231"/>
      <c r="J17" s="232"/>
      <c r="K17" s="141"/>
      <c r="L17" s="142"/>
      <c r="M17" s="142"/>
      <c r="N17" s="142"/>
      <c r="O17" s="142"/>
      <c r="P17" s="142"/>
      <c r="Q17" s="142"/>
      <c r="R17" s="142"/>
      <c r="S17" s="142"/>
      <c r="T17" s="143"/>
    </row>
    <row r="19" spans="1:20" s="4" customFormat="1" ht="16.5">
      <c r="A19" s="11" t="s">
        <v>113</v>
      </c>
      <c r="B19" s="6"/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  <c r="P19" s="8"/>
      <c r="Q19" s="5"/>
      <c r="S19" s="5"/>
      <c r="T19" s="5"/>
    </row>
    <row r="20" spans="1:20" s="4" customFormat="1" ht="23.25" customHeight="1">
      <c r="A20" s="87" t="s">
        <v>24</v>
      </c>
      <c r="B20" s="87"/>
      <c r="C20" s="87"/>
      <c r="D20" s="87"/>
      <c r="E20" s="89" t="s">
        <v>116</v>
      </c>
      <c r="F20" s="89"/>
      <c r="G20" s="89" t="s">
        <v>134</v>
      </c>
      <c r="H20" s="89"/>
      <c r="I20" s="89" t="s">
        <v>154</v>
      </c>
      <c r="J20" s="89"/>
      <c r="K20" s="89" t="s">
        <v>133</v>
      </c>
      <c r="L20" s="89"/>
      <c r="M20" s="89" t="s">
        <v>45</v>
      </c>
      <c r="N20" s="89"/>
      <c r="O20" s="95" t="s">
        <v>48</v>
      </c>
      <c r="P20" s="95" t="s">
        <v>46</v>
      </c>
      <c r="Q20" s="90" t="str">
        <f>Q1</f>
        <v>수강자수
(3기)</v>
      </c>
      <c r="R20" s="89" t="s">
        <v>10</v>
      </c>
      <c r="S20" s="89"/>
      <c r="T20" s="89" t="s">
        <v>151</v>
      </c>
    </row>
    <row r="21" spans="1:20" s="4" customFormat="1" ht="33" customHeight="1">
      <c r="A21" s="88"/>
      <c r="B21" s="88"/>
      <c r="C21" s="88"/>
      <c r="D21" s="88"/>
      <c r="E21" s="69" t="s">
        <v>11</v>
      </c>
      <c r="F21" s="69" t="s">
        <v>16</v>
      </c>
      <c r="G21" s="69" t="s">
        <v>11</v>
      </c>
      <c r="H21" s="69" t="s">
        <v>16</v>
      </c>
      <c r="I21" s="69" t="s">
        <v>11</v>
      </c>
      <c r="J21" s="69" t="s">
        <v>16</v>
      </c>
      <c r="K21" s="69" t="s">
        <v>11</v>
      </c>
      <c r="L21" s="69" t="s">
        <v>16</v>
      </c>
      <c r="M21" s="69" t="s">
        <v>11</v>
      </c>
      <c r="N21" s="69" t="s">
        <v>16</v>
      </c>
      <c r="O21" s="96"/>
      <c r="P21" s="97"/>
      <c r="Q21" s="90"/>
      <c r="R21" s="78" t="s">
        <v>98</v>
      </c>
      <c r="S21" s="68" t="s">
        <v>16</v>
      </c>
      <c r="T21" s="94"/>
    </row>
    <row r="22" spans="1:24" ht="19.5" customHeight="1">
      <c r="A22" s="75">
        <v>1</v>
      </c>
      <c r="B22" s="152" t="s">
        <v>188</v>
      </c>
      <c r="C22" s="152"/>
      <c r="D22" s="152"/>
      <c r="E22" s="72">
        <v>15</v>
      </c>
      <c r="F22" s="72">
        <v>25</v>
      </c>
      <c r="G22" s="72">
        <v>4</v>
      </c>
      <c r="H22" s="72">
        <v>10</v>
      </c>
      <c r="I22" s="72">
        <v>0</v>
      </c>
      <c r="J22" s="72">
        <v>2</v>
      </c>
      <c r="K22" s="72">
        <v>0</v>
      </c>
      <c r="L22" s="72">
        <v>0</v>
      </c>
      <c r="M22" s="72">
        <v>0</v>
      </c>
      <c r="N22" s="72">
        <v>0</v>
      </c>
      <c r="O22" s="59">
        <f aca="true" t="shared" si="2" ref="O22:P26">SUM(E22,G22,I22,K22,M22)</f>
        <v>19</v>
      </c>
      <c r="P22" s="59">
        <f t="shared" si="2"/>
        <v>37</v>
      </c>
      <c r="Q22" s="144">
        <f>Q3</f>
        <v>32</v>
      </c>
      <c r="R22" s="146">
        <f>R3</f>
        <v>0.863</v>
      </c>
      <c r="S22" s="146">
        <f>S3</f>
        <v>0.84375</v>
      </c>
      <c r="T22" s="149" t="str">
        <f>T3</f>
        <v>475(학생)/ 675(학부모)</v>
      </c>
      <c r="X22" s="5" t="s">
        <v>8</v>
      </c>
    </row>
    <row r="23" spans="1:20" ht="19.5" customHeight="1">
      <c r="A23" s="76">
        <v>2</v>
      </c>
      <c r="B23" s="151" t="s">
        <v>43</v>
      </c>
      <c r="C23" s="151"/>
      <c r="D23" s="151"/>
      <c r="E23" s="73">
        <v>15</v>
      </c>
      <c r="F23" s="73">
        <v>24</v>
      </c>
      <c r="G23" s="73">
        <v>4</v>
      </c>
      <c r="H23" s="73">
        <v>10</v>
      </c>
      <c r="I23" s="73">
        <v>0</v>
      </c>
      <c r="J23" s="73">
        <v>3</v>
      </c>
      <c r="K23" s="73">
        <v>0</v>
      </c>
      <c r="L23" s="73">
        <v>0</v>
      </c>
      <c r="M23" s="73">
        <v>0</v>
      </c>
      <c r="N23" s="73">
        <v>0</v>
      </c>
      <c r="O23" s="60">
        <f t="shared" si="2"/>
        <v>19</v>
      </c>
      <c r="P23" s="60">
        <f t="shared" si="2"/>
        <v>37</v>
      </c>
      <c r="Q23" s="145"/>
      <c r="R23" s="147"/>
      <c r="S23" s="147"/>
      <c r="T23" s="150"/>
    </row>
    <row r="24" spans="1:20" ht="19.5" customHeight="1">
      <c r="A24" s="76">
        <v>3</v>
      </c>
      <c r="B24" s="151" t="s">
        <v>38</v>
      </c>
      <c r="C24" s="151"/>
      <c r="D24" s="151"/>
      <c r="E24" s="70">
        <v>17</v>
      </c>
      <c r="F24" s="70">
        <v>25</v>
      </c>
      <c r="G24" s="70">
        <v>2</v>
      </c>
      <c r="H24" s="70">
        <v>9</v>
      </c>
      <c r="I24" s="70">
        <v>0</v>
      </c>
      <c r="J24" s="70">
        <v>3</v>
      </c>
      <c r="K24" s="70">
        <v>0</v>
      </c>
      <c r="L24" s="70">
        <v>0</v>
      </c>
      <c r="M24" s="70">
        <v>0</v>
      </c>
      <c r="N24" s="70">
        <v>0</v>
      </c>
      <c r="O24" s="60">
        <f t="shared" si="2"/>
        <v>19</v>
      </c>
      <c r="P24" s="60">
        <f t="shared" si="2"/>
        <v>37</v>
      </c>
      <c r="Q24" s="145"/>
      <c r="R24" s="147"/>
      <c r="S24" s="147"/>
      <c r="T24" s="150"/>
    </row>
    <row r="25" spans="1:20" ht="19.5" customHeight="1">
      <c r="A25" s="76">
        <v>4</v>
      </c>
      <c r="B25" s="151" t="s">
        <v>100</v>
      </c>
      <c r="C25" s="151"/>
      <c r="D25" s="151"/>
      <c r="E25" s="70">
        <v>15</v>
      </c>
      <c r="F25" s="70">
        <v>22</v>
      </c>
      <c r="G25" s="70">
        <v>3</v>
      </c>
      <c r="H25" s="70">
        <v>10</v>
      </c>
      <c r="I25" s="70">
        <v>1</v>
      </c>
      <c r="J25" s="70">
        <v>5</v>
      </c>
      <c r="K25" s="70">
        <v>0</v>
      </c>
      <c r="L25" s="70">
        <v>0</v>
      </c>
      <c r="M25" s="70">
        <v>0</v>
      </c>
      <c r="N25" s="70">
        <v>0</v>
      </c>
      <c r="O25" s="60">
        <f t="shared" si="2"/>
        <v>19</v>
      </c>
      <c r="P25" s="60">
        <f t="shared" si="2"/>
        <v>37</v>
      </c>
      <c r="Q25" s="145"/>
      <c r="R25" s="147"/>
      <c r="S25" s="147"/>
      <c r="T25" s="150"/>
    </row>
    <row r="26" spans="1:20" ht="19.5" customHeight="1">
      <c r="A26" s="76">
        <v>5</v>
      </c>
      <c r="B26" s="151" t="s">
        <v>208</v>
      </c>
      <c r="C26" s="151"/>
      <c r="D26" s="151"/>
      <c r="E26" s="73">
        <v>16</v>
      </c>
      <c r="F26" s="73">
        <v>26</v>
      </c>
      <c r="G26" s="73">
        <v>2</v>
      </c>
      <c r="H26" s="73">
        <v>8</v>
      </c>
      <c r="I26" s="73">
        <v>1</v>
      </c>
      <c r="J26" s="73">
        <v>3</v>
      </c>
      <c r="K26" s="73">
        <v>0</v>
      </c>
      <c r="L26" s="73">
        <v>0</v>
      </c>
      <c r="M26" s="73">
        <v>0</v>
      </c>
      <c r="N26" s="73">
        <v>0</v>
      </c>
      <c r="O26" s="60">
        <f t="shared" si="2"/>
        <v>19</v>
      </c>
      <c r="P26" s="60">
        <f t="shared" si="2"/>
        <v>37</v>
      </c>
      <c r="Q26" s="145"/>
      <c r="R26" s="148"/>
      <c r="S26" s="148"/>
      <c r="T26" s="150"/>
    </row>
    <row r="27" spans="1:20" ht="30" customHeight="1">
      <c r="A27" s="123" t="s">
        <v>14</v>
      </c>
      <c r="B27" s="123"/>
      <c r="C27" s="123"/>
      <c r="D27" s="123"/>
      <c r="E27" s="74">
        <f aca="true" t="shared" si="3" ref="E27:N27">SUM(E22:E26)</f>
        <v>78</v>
      </c>
      <c r="F27" s="74">
        <f t="shared" si="3"/>
        <v>122</v>
      </c>
      <c r="G27" s="74">
        <f t="shared" si="3"/>
        <v>15</v>
      </c>
      <c r="H27" s="74">
        <f t="shared" si="3"/>
        <v>47</v>
      </c>
      <c r="I27" s="74">
        <f t="shared" si="3"/>
        <v>2</v>
      </c>
      <c r="J27" s="74">
        <f t="shared" si="3"/>
        <v>16</v>
      </c>
      <c r="K27" s="74">
        <f t="shared" si="3"/>
        <v>0</v>
      </c>
      <c r="L27" s="74">
        <f t="shared" si="3"/>
        <v>0</v>
      </c>
      <c r="M27" s="74">
        <f t="shared" si="3"/>
        <v>0</v>
      </c>
      <c r="N27" s="74">
        <f t="shared" si="3"/>
        <v>0</v>
      </c>
      <c r="O27" s="61">
        <f>(E27*5)+(G27*4)+(I27*3)+(K27*2)+(M27*1)</f>
        <v>456</v>
      </c>
      <c r="P27" s="61">
        <f>(F27*5)+(H27*4)+(J27*3)+(L27*2)+(N27*1)</f>
        <v>846</v>
      </c>
      <c r="Q27" s="123"/>
      <c r="R27" s="123"/>
      <c r="S27" s="123"/>
      <c r="T27" s="123"/>
    </row>
  </sheetData>
  <mergeCells count="62">
    <mergeCell ref="Q1:Q2"/>
    <mergeCell ref="Q8:T8"/>
    <mergeCell ref="B11:J11"/>
    <mergeCell ref="K11:T11"/>
    <mergeCell ref="M20:N20"/>
    <mergeCell ref="K20:L20"/>
    <mergeCell ref="R20:S20"/>
    <mergeCell ref="T20:T21"/>
    <mergeCell ref="O20:O21"/>
    <mergeCell ref="P20:P21"/>
    <mergeCell ref="A20:D21"/>
    <mergeCell ref="E20:F20"/>
    <mergeCell ref="G20:H20"/>
    <mergeCell ref="I20:J20"/>
    <mergeCell ref="Q20:Q21"/>
    <mergeCell ref="A10:A17"/>
    <mergeCell ref="B10:J10"/>
    <mergeCell ref="K10:T10"/>
    <mergeCell ref="B14:J14"/>
    <mergeCell ref="K14:T14"/>
    <mergeCell ref="B13:J13"/>
    <mergeCell ref="K13:T13"/>
    <mergeCell ref="B12:J12"/>
    <mergeCell ref="K12:T12"/>
    <mergeCell ref="B16:J16"/>
    <mergeCell ref="K16:T16"/>
    <mergeCell ref="B17:J17"/>
    <mergeCell ref="K17:T17"/>
    <mergeCell ref="B15:J15"/>
    <mergeCell ref="K15:T15"/>
    <mergeCell ref="B3:B7"/>
    <mergeCell ref="C4:C5"/>
    <mergeCell ref="C6:C7"/>
    <mergeCell ref="A8:D8"/>
    <mergeCell ref="T1:T2"/>
    <mergeCell ref="A1:B1"/>
    <mergeCell ref="C1:D2"/>
    <mergeCell ref="E1:F1"/>
    <mergeCell ref="G1:H1"/>
    <mergeCell ref="I1:J1"/>
    <mergeCell ref="K1:L1"/>
    <mergeCell ref="A2:B2"/>
    <mergeCell ref="R1:S1"/>
    <mergeCell ref="M1:N1"/>
    <mergeCell ref="O1:O2"/>
    <mergeCell ref="P1:P2"/>
    <mergeCell ref="Q3:Q7"/>
    <mergeCell ref="S3:S7"/>
    <mergeCell ref="T3:T7"/>
    <mergeCell ref="R3:R7"/>
    <mergeCell ref="A27:D27"/>
    <mergeCell ref="Q27:T27"/>
    <mergeCell ref="Q22:Q26"/>
    <mergeCell ref="S22:S26"/>
    <mergeCell ref="T22:T26"/>
    <mergeCell ref="R22:R26"/>
    <mergeCell ref="B23:D23"/>
    <mergeCell ref="B24:D24"/>
    <mergeCell ref="B25:D25"/>
    <mergeCell ref="B22:D22"/>
    <mergeCell ref="B26:D26"/>
    <mergeCell ref="A3:A7"/>
  </mergeCells>
  <printOptions/>
  <pageMargins left="0" right="0" top="0.590416669845581" bottom="0" header="0" footer="0"/>
  <pageSetup fitToHeight="0" fitToWidth="1" horizontalDpi="600" verticalDpi="600" orientation="landscape" paperSize="9" scale="68" copies="1"/>
</worksheet>
</file>

<file path=xl/worksheets/sheet1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X27"/>
  <sheetViews>
    <sheetView zoomScaleSheetLayoutView="75" workbookViewId="0" topLeftCell="A1">
      <selection activeCell="U8" sqref="U8"/>
    </sheetView>
  </sheetViews>
  <sheetFormatPr defaultColWidth="9.00390625" defaultRowHeight="16.5"/>
  <cols>
    <col min="1" max="1" width="5.625" style="6" customWidth="1"/>
    <col min="2" max="2" width="18.875" style="6" customWidth="1"/>
    <col min="3" max="3" width="8.625" style="6" customWidth="1"/>
    <col min="4" max="4" width="22.625" style="7" customWidth="1"/>
    <col min="5" max="14" width="7.625" style="7" customWidth="1"/>
    <col min="15" max="16" width="8.875" style="8" customWidth="1"/>
    <col min="17" max="17" width="9.00390625" style="5" bestFit="1" customWidth="1"/>
    <col min="18" max="18" width="9.00390625" style="4" bestFit="1" customWidth="1"/>
    <col min="19" max="19" width="9.50390625" style="5" bestFit="1" customWidth="1"/>
    <col min="20" max="20" width="28.125" style="5" customWidth="1"/>
    <col min="21" max="21" width="9.00390625" style="3" bestFit="1" customWidth="1"/>
  </cols>
  <sheetData>
    <row r="1" spans="1:20" ht="24.75" customHeight="1">
      <c r="A1" s="225" t="s">
        <v>15</v>
      </c>
      <c r="B1" s="225"/>
      <c r="C1" s="94" t="s">
        <v>13</v>
      </c>
      <c r="D1" s="94"/>
      <c r="E1" s="89" t="s">
        <v>116</v>
      </c>
      <c r="F1" s="89"/>
      <c r="G1" s="89" t="s">
        <v>134</v>
      </c>
      <c r="H1" s="89"/>
      <c r="I1" s="89" t="s">
        <v>154</v>
      </c>
      <c r="J1" s="89"/>
      <c r="K1" s="89" t="s">
        <v>133</v>
      </c>
      <c r="L1" s="89"/>
      <c r="M1" s="89" t="s">
        <v>45</v>
      </c>
      <c r="N1" s="89"/>
      <c r="O1" s="95" t="s">
        <v>48</v>
      </c>
      <c r="P1" s="95" t="s">
        <v>46</v>
      </c>
      <c r="Q1" s="90" t="s">
        <v>3</v>
      </c>
      <c r="R1" s="94" t="s">
        <v>10</v>
      </c>
      <c r="S1" s="94"/>
      <c r="T1" s="89" t="s">
        <v>151</v>
      </c>
    </row>
    <row r="2" spans="1:20" ht="31.5" customHeight="1">
      <c r="A2" s="225" t="s">
        <v>147</v>
      </c>
      <c r="B2" s="225"/>
      <c r="C2" s="226"/>
      <c r="D2" s="226"/>
      <c r="E2" s="68" t="s">
        <v>11</v>
      </c>
      <c r="F2" s="68" t="s">
        <v>16</v>
      </c>
      <c r="G2" s="68" t="s">
        <v>11</v>
      </c>
      <c r="H2" s="68" t="s">
        <v>16</v>
      </c>
      <c r="I2" s="68" t="s">
        <v>11</v>
      </c>
      <c r="J2" s="68" t="s">
        <v>16</v>
      </c>
      <c r="K2" s="68" t="s">
        <v>11</v>
      </c>
      <c r="L2" s="68" t="s">
        <v>16</v>
      </c>
      <c r="M2" s="68" t="s">
        <v>11</v>
      </c>
      <c r="N2" s="68" t="s">
        <v>16</v>
      </c>
      <c r="O2" s="95"/>
      <c r="P2" s="224"/>
      <c r="Q2" s="90"/>
      <c r="R2" s="78" t="s">
        <v>98</v>
      </c>
      <c r="S2" s="68" t="s">
        <v>16</v>
      </c>
      <c r="T2" s="89"/>
    </row>
    <row r="3" spans="1:20" ht="33.15">
      <c r="A3" s="111">
        <v>12</v>
      </c>
      <c r="B3" s="108" t="s">
        <v>130</v>
      </c>
      <c r="C3" s="64" t="s">
        <v>53</v>
      </c>
      <c r="D3" s="65" t="s">
        <v>64</v>
      </c>
      <c r="E3" s="72">
        <v>12</v>
      </c>
      <c r="F3" s="72">
        <v>27</v>
      </c>
      <c r="G3" s="72">
        <v>3</v>
      </c>
      <c r="H3" s="72">
        <v>9</v>
      </c>
      <c r="I3" s="72">
        <v>1</v>
      </c>
      <c r="J3" s="72">
        <v>1</v>
      </c>
      <c r="K3" s="72">
        <v>0</v>
      </c>
      <c r="L3" s="72">
        <v>0</v>
      </c>
      <c r="M3" s="72">
        <v>0</v>
      </c>
      <c r="N3" s="72">
        <v>0</v>
      </c>
      <c r="O3" s="59">
        <f aca="true" t="shared" si="0" ref="O3:P7">SUM(E3,G3,I3,K3,M3)</f>
        <v>16</v>
      </c>
      <c r="P3" s="59">
        <f t="shared" si="0"/>
        <v>37</v>
      </c>
      <c r="Q3" s="114">
        <v>40</v>
      </c>
      <c r="R3" s="117">
        <v>0.941</v>
      </c>
      <c r="S3" s="117">
        <f>P3/Q3</f>
        <v>0.925</v>
      </c>
      <c r="T3" s="119" t="s">
        <v>94</v>
      </c>
    </row>
    <row r="4" spans="1:20" ht="21.4">
      <c r="A4" s="112"/>
      <c r="B4" s="109"/>
      <c r="C4" s="122" t="s">
        <v>200</v>
      </c>
      <c r="D4" s="66" t="s">
        <v>101</v>
      </c>
      <c r="E4" s="73">
        <v>13</v>
      </c>
      <c r="F4" s="73">
        <v>27</v>
      </c>
      <c r="G4" s="73">
        <v>3</v>
      </c>
      <c r="H4" s="73">
        <v>8</v>
      </c>
      <c r="I4" s="73">
        <v>0</v>
      </c>
      <c r="J4" s="73">
        <v>2</v>
      </c>
      <c r="K4" s="73">
        <v>0</v>
      </c>
      <c r="L4" s="73">
        <v>0</v>
      </c>
      <c r="M4" s="73">
        <v>0</v>
      </c>
      <c r="N4" s="73">
        <v>0</v>
      </c>
      <c r="O4" s="60">
        <f t="shared" si="0"/>
        <v>16</v>
      </c>
      <c r="P4" s="60">
        <f t="shared" si="0"/>
        <v>37</v>
      </c>
      <c r="Q4" s="115"/>
      <c r="R4" s="118"/>
      <c r="S4" s="118"/>
      <c r="T4" s="120"/>
    </row>
    <row r="5" spans="1:20" ht="32.1">
      <c r="A5" s="112"/>
      <c r="B5" s="109"/>
      <c r="C5" s="110"/>
      <c r="D5" s="65" t="s">
        <v>18</v>
      </c>
      <c r="E5" s="70">
        <v>15</v>
      </c>
      <c r="F5" s="73">
        <v>27</v>
      </c>
      <c r="G5" s="73">
        <v>0</v>
      </c>
      <c r="H5" s="73">
        <v>8</v>
      </c>
      <c r="I5" s="73">
        <v>1</v>
      </c>
      <c r="J5" s="73">
        <v>2</v>
      </c>
      <c r="K5" s="70">
        <v>0</v>
      </c>
      <c r="L5" s="70">
        <v>0</v>
      </c>
      <c r="M5" s="70">
        <v>0</v>
      </c>
      <c r="N5" s="70">
        <v>0</v>
      </c>
      <c r="O5" s="60">
        <f t="shared" si="0"/>
        <v>16</v>
      </c>
      <c r="P5" s="60">
        <f t="shared" si="0"/>
        <v>37</v>
      </c>
      <c r="Q5" s="115"/>
      <c r="R5" s="118"/>
      <c r="S5" s="118"/>
      <c r="T5" s="120"/>
    </row>
    <row r="6" spans="1:20" ht="21.4">
      <c r="A6" s="112"/>
      <c r="B6" s="109"/>
      <c r="C6" s="109" t="s">
        <v>202</v>
      </c>
      <c r="D6" s="67" t="s">
        <v>66</v>
      </c>
      <c r="E6" s="70">
        <v>13</v>
      </c>
      <c r="F6" s="70">
        <v>26</v>
      </c>
      <c r="G6" s="70">
        <v>2</v>
      </c>
      <c r="H6" s="70">
        <v>8</v>
      </c>
      <c r="I6" s="70">
        <v>1</v>
      </c>
      <c r="J6" s="70">
        <v>3</v>
      </c>
      <c r="K6" s="70">
        <v>0</v>
      </c>
      <c r="L6" s="70">
        <v>0</v>
      </c>
      <c r="M6" s="70">
        <v>0</v>
      </c>
      <c r="N6" s="70">
        <v>0</v>
      </c>
      <c r="O6" s="60">
        <f t="shared" si="0"/>
        <v>16</v>
      </c>
      <c r="P6" s="60">
        <f t="shared" si="0"/>
        <v>37</v>
      </c>
      <c r="Q6" s="115"/>
      <c r="R6" s="118"/>
      <c r="S6" s="118"/>
      <c r="T6" s="120"/>
    </row>
    <row r="7" spans="1:21" ht="32.1">
      <c r="A7" s="113"/>
      <c r="B7" s="110"/>
      <c r="C7" s="110"/>
      <c r="D7" s="67" t="s">
        <v>61</v>
      </c>
      <c r="E7" s="73">
        <v>11</v>
      </c>
      <c r="F7" s="73">
        <v>26</v>
      </c>
      <c r="G7" s="73">
        <v>3</v>
      </c>
      <c r="H7" s="73">
        <v>9</v>
      </c>
      <c r="I7" s="73">
        <v>2</v>
      </c>
      <c r="J7" s="73">
        <v>2</v>
      </c>
      <c r="K7" s="73">
        <v>0</v>
      </c>
      <c r="L7" s="73">
        <v>0</v>
      </c>
      <c r="M7" s="73">
        <v>0</v>
      </c>
      <c r="N7" s="73">
        <v>0</v>
      </c>
      <c r="O7" s="60">
        <f t="shared" si="0"/>
        <v>16</v>
      </c>
      <c r="P7" s="60">
        <f t="shared" si="0"/>
        <v>37</v>
      </c>
      <c r="Q7" s="116"/>
      <c r="R7" s="118"/>
      <c r="S7" s="118"/>
      <c r="T7" s="121"/>
      <c r="U7" s="3" t="s">
        <v>126</v>
      </c>
    </row>
    <row r="8" spans="1:20" ht="30" customHeight="1">
      <c r="A8" s="123" t="s">
        <v>14</v>
      </c>
      <c r="B8" s="123"/>
      <c r="C8" s="123"/>
      <c r="D8" s="123"/>
      <c r="E8" s="74">
        <f aca="true" t="shared" si="1" ref="E8:N8">SUM(E3:E7)</f>
        <v>64</v>
      </c>
      <c r="F8" s="74">
        <f t="shared" si="1"/>
        <v>133</v>
      </c>
      <c r="G8" s="74">
        <f t="shared" si="1"/>
        <v>11</v>
      </c>
      <c r="H8" s="74">
        <f t="shared" si="1"/>
        <v>42</v>
      </c>
      <c r="I8" s="74">
        <f t="shared" si="1"/>
        <v>5</v>
      </c>
      <c r="J8" s="74">
        <f t="shared" si="1"/>
        <v>10</v>
      </c>
      <c r="K8" s="74">
        <f t="shared" si="1"/>
        <v>0</v>
      </c>
      <c r="L8" s="74">
        <f t="shared" si="1"/>
        <v>0</v>
      </c>
      <c r="M8" s="74">
        <f t="shared" si="1"/>
        <v>0</v>
      </c>
      <c r="N8" s="74">
        <f t="shared" si="1"/>
        <v>0</v>
      </c>
      <c r="O8" s="61">
        <f>(E8*5)+(G8*4)+(I8*3)+(K8*2)+(M8*1)</f>
        <v>379</v>
      </c>
      <c r="P8" s="61">
        <f>(F8*5)+(H8*4)+(J8*3)+(L8*2)+(N8*1)</f>
        <v>863</v>
      </c>
      <c r="Q8" s="123" t="s">
        <v>168</v>
      </c>
      <c r="R8" s="123"/>
      <c r="S8" s="123"/>
      <c r="T8" s="123"/>
    </row>
    <row r="10" spans="1:20" s="24" customFormat="1" ht="24" customHeight="1">
      <c r="A10" s="124" t="s">
        <v>49</v>
      </c>
      <c r="B10" s="127" t="s">
        <v>132</v>
      </c>
      <c r="C10" s="128"/>
      <c r="D10" s="128"/>
      <c r="E10" s="128"/>
      <c r="F10" s="128"/>
      <c r="G10" s="128"/>
      <c r="H10" s="128"/>
      <c r="I10" s="128"/>
      <c r="J10" s="129"/>
      <c r="K10" s="127" t="s">
        <v>144</v>
      </c>
      <c r="L10" s="128"/>
      <c r="M10" s="128"/>
      <c r="N10" s="128"/>
      <c r="O10" s="128"/>
      <c r="P10" s="128"/>
      <c r="Q10" s="128"/>
      <c r="R10" s="128"/>
      <c r="S10" s="128"/>
      <c r="T10" s="129"/>
    </row>
    <row r="11" spans="1:20" s="24" customFormat="1" ht="22.5" customHeight="1">
      <c r="A11" s="125"/>
      <c r="B11" s="98" t="s">
        <v>180</v>
      </c>
      <c r="C11" s="92"/>
      <c r="D11" s="92"/>
      <c r="E11" s="92"/>
      <c r="F11" s="92"/>
      <c r="G11" s="92"/>
      <c r="H11" s="92"/>
      <c r="I11" s="92"/>
      <c r="J11" s="93"/>
      <c r="K11" s="91" t="s">
        <v>82</v>
      </c>
      <c r="L11" s="92"/>
      <c r="M11" s="92"/>
      <c r="N11" s="92"/>
      <c r="O11" s="92"/>
      <c r="P11" s="92"/>
      <c r="Q11" s="92"/>
      <c r="R11" s="92"/>
      <c r="S11" s="92"/>
      <c r="T11" s="93"/>
    </row>
    <row r="12" spans="1:20" s="24" customFormat="1" ht="22.5" customHeight="1">
      <c r="A12" s="124"/>
      <c r="B12" s="98"/>
      <c r="C12" s="92"/>
      <c r="D12" s="92"/>
      <c r="E12" s="92"/>
      <c r="F12" s="92"/>
      <c r="G12" s="92"/>
      <c r="H12" s="92"/>
      <c r="I12" s="92"/>
      <c r="J12" s="93"/>
      <c r="K12" s="91" t="s">
        <v>76</v>
      </c>
      <c r="L12" s="92"/>
      <c r="M12" s="92"/>
      <c r="N12" s="92"/>
      <c r="O12" s="92"/>
      <c r="P12" s="92"/>
      <c r="Q12" s="92"/>
      <c r="R12" s="92"/>
      <c r="S12" s="92"/>
      <c r="T12" s="93"/>
    </row>
    <row r="13" spans="1:20" s="24" customFormat="1" ht="22.5" customHeight="1">
      <c r="A13" s="124"/>
      <c r="B13" s="98"/>
      <c r="C13" s="92"/>
      <c r="D13" s="92"/>
      <c r="E13" s="92"/>
      <c r="F13" s="92"/>
      <c r="G13" s="92"/>
      <c r="H13" s="92"/>
      <c r="I13" s="92"/>
      <c r="J13" s="93"/>
      <c r="K13" s="98" t="s">
        <v>19</v>
      </c>
      <c r="L13" s="92"/>
      <c r="M13" s="92"/>
      <c r="N13" s="92"/>
      <c r="O13" s="92"/>
      <c r="P13" s="92"/>
      <c r="Q13" s="92"/>
      <c r="R13" s="92"/>
      <c r="S13" s="92"/>
      <c r="T13" s="93"/>
    </row>
    <row r="14" spans="1:20" s="24" customFormat="1" ht="22.5" customHeight="1">
      <c r="A14" s="125"/>
      <c r="B14" s="98"/>
      <c r="C14" s="92"/>
      <c r="D14" s="92"/>
      <c r="E14" s="92"/>
      <c r="F14" s="92"/>
      <c r="G14" s="92"/>
      <c r="H14" s="92"/>
      <c r="I14" s="92"/>
      <c r="J14" s="93"/>
      <c r="K14" s="91" t="s">
        <v>159</v>
      </c>
      <c r="L14" s="92"/>
      <c r="M14" s="92"/>
      <c r="N14" s="92"/>
      <c r="O14" s="92"/>
      <c r="P14" s="92"/>
      <c r="Q14" s="92"/>
      <c r="R14" s="92"/>
      <c r="S14" s="92"/>
      <c r="T14" s="93"/>
    </row>
    <row r="15" spans="1:20" s="24" customFormat="1" ht="22.5" customHeight="1">
      <c r="A15" s="125"/>
      <c r="B15" s="98"/>
      <c r="C15" s="92"/>
      <c r="D15" s="92"/>
      <c r="E15" s="92"/>
      <c r="F15" s="92"/>
      <c r="G15" s="92"/>
      <c r="H15" s="92"/>
      <c r="I15" s="92"/>
      <c r="J15" s="93"/>
      <c r="K15" s="98" t="s">
        <v>207</v>
      </c>
      <c r="L15" s="92"/>
      <c r="M15" s="92"/>
      <c r="N15" s="92"/>
      <c r="O15" s="92"/>
      <c r="P15" s="92"/>
      <c r="Q15" s="92"/>
      <c r="R15" s="92"/>
      <c r="S15" s="92"/>
      <c r="T15" s="93"/>
    </row>
    <row r="16" spans="1:20" s="24" customFormat="1" ht="22.5" customHeight="1">
      <c r="A16" s="125"/>
      <c r="B16" s="98"/>
      <c r="C16" s="92"/>
      <c r="D16" s="92"/>
      <c r="E16" s="92"/>
      <c r="F16" s="92"/>
      <c r="G16" s="92"/>
      <c r="H16" s="92"/>
      <c r="I16" s="92"/>
      <c r="J16" s="93"/>
      <c r="K16" s="98" t="s">
        <v>56</v>
      </c>
      <c r="L16" s="92"/>
      <c r="M16" s="92"/>
      <c r="N16" s="92"/>
      <c r="O16" s="92"/>
      <c r="P16" s="92"/>
      <c r="Q16" s="92"/>
      <c r="R16" s="92"/>
      <c r="S16" s="92"/>
      <c r="T16" s="93"/>
    </row>
    <row r="17" spans="1:20" s="24" customFormat="1" ht="22.5" customHeight="1">
      <c r="A17" s="126"/>
      <c r="B17" s="230"/>
      <c r="C17" s="231"/>
      <c r="D17" s="231"/>
      <c r="E17" s="231"/>
      <c r="F17" s="231"/>
      <c r="G17" s="231"/>
      <c r="H17" s="231"/>
      <c r="I17" s="231"/>
      <c r="J17" s="232"/>
      <c r="K17" s="230"/>
      <c r="L17" s="231"/>
      <c r="M17" s="231"/>
      <c r="N17" s="231"/>
      <c r="O17" s="231"/>
      <c r="P17" s="231"/>
      <c r="Q17" s="231"/>
      <c r="R17" s="231"/>
      <c r="S17" s="231"/>
      <c r="T17" s="232"/>
    </row>
    <row r="19" spans="1:20" s="4" customFormat="1" ht="16.5">
      <c r="A19" s="11" t="s">
        <v>113</v>
      </c>
      <c r="B19" s="6"/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  <c r="P19" s="8"/>
      <c r="Q19" s="5"/>
      <c r="S19" s="5"/>
      <c r="T19" s="5"/>
    </row>
    <row r="20" spans="1:20" s="4" customFormat="1" ht="23.25" customHeight="1">
      <c r="A20" s="87" t="s">
        <v>24</v>
      </c>
      <c r="B20" s="87"/>
      <c r="C20" s="87"/>
      <c r="D20" s="87"/>
      <c r="E20" s="89" t="s">
        <v>116</v>
      </c>
      <c r="F20" s="89"/>
      <c r="G20" s="89" t="s">
        <v>134</v>
      </c>
      <c r="H20" s="89"/>
      <c r="I20" s="89" t="s">
        <v>154</v>
      </c>
      <c r="J20" s="89"/>
      <c r="K20" s="89" t="s">
        <v>133</v>
      </c>
      <c r="L20" s="89"/>
      <c r="M20" s="89" t="s">
        <v>45</v>
      </c>
      <c r="N20" s="89"/>
      <c r="O20" s="95" t="s">
        <v>48</v>
      </c>
      <c r="P20" s="95" t="s">
        <v>46</v>
      </c>
      <c r="Q20" s="90" t="str">
        <f>Q1</f>
        <v>수강자수
(3기)</v>
      </c>
      <c r="R20" s="89" t="s">
        <v>10</v>
      </c>
      <c r="S20" s="89"/>
      <c r="T20" s="89" t="s">
        <v>151</v>
      </c>
    </row>
    <row r="21" spans="1:20" s="4" customFormat="1" ht="33" customHeight="1">
      <c r="A21" s="88"/>
      <c r="B21" s="88"/>
      <c r="C21" s="88"/>
      <c r="D21" s="88"/>
      <c r="E21" s="69" t="s">
        <v>11</v>
      </c>
      <c r="F21" s="69" t="s">
        <v>16</v>
      </c>
      <c r="G21" s="69" t="s">
        <v>11</v>
      </c>
      <c r="H21" s="69" t="s">
        <v>16</v>
      </c>
      <c r="I21" s="69" t="s">
        <v>11</v>
      </c>
      <c r="J21" s="69" t="s">
        <v>16</v>
      </c>
      <c r="K21" s="69" t="s">
        <v>11</v>
      </c>
      <c r="L21" s="69" t="s">
        <v>16</v>
      </c>
      <c r="M21" s="69" t="s">
        <v>11</v>
      </c>
      <c r="N21" s="69" t="s">
        <v>16</v>
      </c>
      <c r="O21" s="96"/>
      <c r="P21" s="97"/>
      <c r="Q21" s="90"/>
      <c r="R21" s="78" t="s">
        <v>98</v>
      </c>
      <c r="S21" s="68" t="s">
        <v>16</v>
      </c>
      <c r="T21" s="94"/>
    </row>
    <row r="22" spans="1:24" ht="19.5" customHeight="1">
      <c r="A22" s="75">
        <v>1</v>
      </c>
      <c r="B22" s="152" t="s">
        <v>188</v>
      </c>
      <c r="C22" s="152"/>
      <c r="D22" s="152"/>
      <c r="E22" s="72">
        <v>13</v>
      </c>
      <c r="F22" s="72">
        <v>25</v>
      </c>
      <c r="G22" s="72">
        <v>1</v>
      </c>
      <c r="H22" s="72">
        <v>10</v>
      </c>
      <c r="I22" s="72">
        <v>2</v>
      </c>
      <c r="J22" s="72">
        <v>2</v>
      </c>
      <c r="K22" s="72">
        <v>0</v>
      </c>
      <c r="L22" s="72">
        <v>0</v>
      </c>
      <c r="M22" s="72">
        <v>0</v>
      </c>
      <c r="N22" s="72">
        <v>0</v>
      </c>
      <c r="O22" s="59">
        <f aca="true" t="shared" si="2" ref="O22:P26">SUM(E22,G22,I22,K22,M22)</f>
        <v>16</v>
      </c>
      <c r="P22" s="59">
        <f t="shared" si="2"/>
        <v>37</v>
      </c>
      <c r="Q22" s="144">
        <f>Q3</f>
        <v>40</v>
      </c>
      <c r="R22" s="146">
        <f>R3</f>
        <v>0.941</v>
      </c>
      <c r="S22" s="146">
        <f>S3</f>
        <v>0.925</v>
      </c>
      <c r="T22" s="149" t="str">
        <f>T3</f>
        <v>400(학생)/ 925(학부모)</v>
      </c>
      <c r="X22" s="5" t="s">
        <v>8</v>
      </c>
    </row>
    <row r="23" spans="1:20" ht="19.5" customHeight="1">
      <c r="A23" s="76">
        <v>2</v>
      </c>
      <c r="B23" s="151" t="s">
        <v>43</v>
      </c>
      <c r="C23" s="151"/>
      <c r="D23" s="151"/>
      <c r="E23" s="73">
        <v>13</v>
      </c>
      <c r="F23" s="73">
        <v>24</v>
      </c>
      <c r="G23" s="73">
        <v>2</v>
      </c>
      <c r="H23" s="73">
        <v>10</v>
      </c>
      <c r="I23" s="73">
        <v>1</v>
      </c>
      <c r="J23" s="73">
        <v>3</v>
      </c>
      <c r="K23" s="73">
        <v>0</v>
      </c>
      <c r="L23" s="73">
        <v>0</v>
      </c>
      <c r="M23" s="73">
        <v>0</v>
      </c>
      <c r="N23" s="73">
        <v>0</v>
      </c>
      <c r="O23" s="60">
        <f t="shared" si="2"/>
        <v>16</v>
      </c>
      <c r="P23" s="60">
        <f t="shared" si="2"/>
        <v>37</v>
      </c>
      <c r="Q23" s="145"/>
      <c r="R23" s="147"/>
      <c r="S23" s="147"/>
      <c r="T23" s="150"/>
    </row>
    <row r="24" spans="1:20" ht="19.5" customHeight="1">
      <c r="A24" s="76">
        <v>3</v>
      </c>
      <c r="B24" s="151" t="s">
        <v>38</v>
      </c>
      <c r="C24" s="151"/>
      <c r="D24" s="151"/>
      <c r="E24" s="70">
        <v>15</v>
      </c>
      <c r="F24" s="70">
        <v>25</v>
      </c>
      <c r="G24" s="70">
        <v>0</v>
      </c>
      <c r="H24" s="70">
        <v>9</v>
      </c>
      <c r="I24" s="70">
        <v>1</v>
      </c>
      <c r="J24" s="70">
        <v>3</v>
      </c>
      <c r="K24" s="70">
        <v>0</v>
      </c>
      <c r="L24" s="70">
        <v>0</v>
      </c>
      <c r="M24" s="70">
        <v>0</v>
      </c>
      <c r="N24" s="70">
        <v>0</v>
      </c>
      <c r="O24" s="60">
        <f t="shared" si="2"/>
        <v>16</v>
      </c>
      <c r="P24" s="60">
        <f t="shared" si="2"/>
        <v>37</v>
      </c>
      <c r="Q24" s="145"/>
      <c r="R24" s="147"/>
      <c r="S24" s="147"/>
      <c r="T24" s="150"/>
    </row>
    <row r="25" spans="1:20" ht="19.5" customHeight="1">
      <c r="A25" s="76">
        <v>4</v>
      </c>
      <c r="B25" s="151" t="s">
        <v>100</v>
      </c>
      <c r="C25" s="151"/>
      <c r="D25" s="151"/>
      <c r="E25" s="70">
        <v>11</v>
      </c>
      <c r="F25" s="70">
        <v>22</v>
      </c>
      <c r="G25" s="70">
        <v>4</v>
      </c>
      <c r="H25" s="70">
        <v>10</v>
      </c>
      <c r="I25" s="70">
        <v>1</v>
      </c>
      <c r="J25" s="70">
        <v>5</v>
      </c>
      <c r="K25" s="70">
        <v>0</v>
      </c>
      <c r="L25" s="70">
        <v>0</v>
      </c>
      <c r="M25" s="70">
        <v>0</v>
      </c>
      <c r="N25" s="70">
        <v>0</v>
      </c>
      <c r="O25" s="60">
        <f t="shared" si="2"/>
        <v>16</v>
      </c>
      <c r="P25" s="60">
        <f t="shared" si="2"/>
        <v>37</v>
      </c>
      <c r="Q25" s="145"/>
      <c r="R25" s="147"/>
      <c r="S25" s="147"/>
      <c r="T25" s="150"/>
    </row>
    <row r="26" spans="1:20" ht="19.5" customHeight="1">
      <c r="A26" s="76">
        <v>5</v>
      </c>
      <c r="B26" s="151" t="s">
        <v>208</v>
      </c>
      <c r="C26" s="151"/>
      <c r="D26" s="151"/>
      <c r="E26" s="73">
        <v>13</v>
      </c>
      <c r="F26" s="73">
        <v>26</v>
      </c>
      <c r="G26" s="73">
        <v>1</v>
      </c>
      <c r="H26" s="73">
        <v>8</v>
      </c>
      <c r="I26" s="73">
        <v>2</v>
      </c>
      <c r="J26" s="73">
        <v>3</v>
      </c>
      <c r="K26" s="73">
        <v>0</v>
      </c>
      <c r="L26" s="73">
        <v>0</v>
      </c>
      <c r="M26" s="73">
        <v>0</v>
      </c>
      <c r="N26" s="73">
        <v>0</v>
      </c>
      <c r="O26" s="60">
        <f t="shared" si="2"/>
        <v>16</v>
      </c>
      <c r="P26" s="60">
        <f t="shared" si="2"/>
        <v>37</v>
      </c>
      <c r="Q26" s="145"/>
      <c r="R26" s="148"/>
      <c r="S26" s="148"/>
      <c r="T26" s="150"/>
    </row>
    <row r="27" spans="1:20" ht="30" customHeight="1">
      <c r="A27" s="123" t="s">
        <v>14</v>
      </c>
      <c r="B27" s="123"/>
      <c r="C27" s="123"/>
      <c r="D27" s="123"/>
      <c r="E27" s="74">
        <f aca="true" t="shared" si="3" ref="E27:N27">SUM(E22:E26)</f>
        <v>65</v>
      </c>
      <c r="F27" s="74">
        <f t="shared" si="3"/>
        <v>122</v>
      </c>
      <c r="G27" s="74">
        <f t="shared" si="3"/>
        <v>8</v>
      </c>
      <c r="H27" s="74">
        <f t="shared" si="3"/>
        <v>47</v>
      </c>
      <c r="I27" s="74">
        <f t="shared" si="3"/>
        <v>7</v>
      </c>
      <c r="J27" s="74">
        <f t="shared" si="3"/>
        <v>16</v>
      </c>
      <c r="K27" s="74">
        <f t="shared" si="3"/>
        <v>0</v>
      </c>
      <c r="L27" s="74">
        <f t="shared" si="3"/>
        <v>0</v>
      </c>
      <c r="M27" s="74">
        <f t="shared" si="3"/>
        <v>0</v>
      </c>
      <c r="N27" s="74">
        <f t="shared" si="3"/>
        <v>0</v>
      </c>
      <c r="O27" s="61">
        <f>(E27*5)+(G27*4)+(I27*3)+(K27*2)+(M27*1)</f>
        <v>378</v>
      </c>
      <c r="P27" s="61">
        <f>(F27*5)+(H27*4)+(J27*3)+(L27*2)+(N27*1)</f>
        <v>846</v>
      </c>
      <c r="Q27" s="123"/>
      <c r="R27" s="123"/>
      <c r="S27" s="123"/>
      <c r="T27" s="123"/>
    </row>
  </sheetData>
  <mergeCells count="62">
    <mergeCell ref="A20:D21"/>
    <mergeCell ref="E20:F20"/>
    <mergeCell ref="G20:H20"/>
    <mergeCell ref="I20:J20"/>
    <mergeCell ref="Q20:Q21"/>
    <mergeCell ref="M20:N20"/>
    <mergeCell ref="K20:L20"/>
    <mergeCell ref="R20:S20"/>
    <mergeCell ref="T20:T21"/>
    <mergeCell ref="O20:O21"/>
    <mergeCell ref="P20:P21"/>
    <mergeCell ref="A10:A17"/>
    <mergeCell ref="B10:J10"/>
    <mergeCell ref="K10:T10"/>
    <mergeCell ref="B14:J14"/>
    <mergeCell ref="K14:T14"/>
    <mergeCell ref="B13:J13"/>
    <mergeCell ref="K13:T13"/>
    <mergeCell ref="B12:J12"/>
    <mergeCell ref="K12:T12"/>
    <mergeCell ref="B11:J11"/>
    <mergeCell ref="K11:T11"/>
    <mergeCell ref="B16:J16"/>
    <mergeCell ref="K16:T16"/>
    <mergeCell ref="B17:J17"/>
    <mergeCell ref="K17:T17"/>
    <mergeCell ref="B15:J15"/>
    <mergeCell ref="K15:T15"/>
    <mergeCell ref="T1:T2"/>
    <mergeCell ref="A1:B1"/>
    <mergeCell ref="C1:D2"/>
    <mergeCell ref="E1:F1"/>
    <mergeCell ref="G1:H1"/>
    <mergeCell ref="I1:J1"/>
    <mergeCell ref="K1:L1"/>
    <mergeCell ref="A2:B2"/>
    <mergeCell ref="R1:S1"/>
    <mergeCell ref="M1:N1"/>
    <mergeCell ref="O1:O2"/>
    <mergeCell ref="P1:P2"/>
    <mergeCell ref="Q1:Q2"/>
    <mergeCell ref="A3:A7"/>
    <mergeCell ref="B3:B7"/>
    <mergeCell ref="C4:C5"/>
    <mergeCell ref="C6:C7"/>
    <mergeCell ref="A8:D8"/>
    <mergeCell ref="A27:D27"/>
    <mergeCell ref="Q27:T27"/>
    <mergeCell ref="Q22:Q26"/>
    <mergeCell ref="S22:S26"/>
    <mergeCell ref="T22:T26"/>
    <mergeCell ref="R22:R26"/>
    <mergeCell ref="B23:D23"/>
    <mergeCell ref="B24:D24"/>
    <mergeCell ref="B25:D25"/>
    <mergeCell ref="B22:D22"/>
    <mergeCell ref="B26:D26"/>
    <mergeCell ref="Q3:Q7"/>
    <mergeCell ref="S3:S7"/>
    <mergeCell ref="T3:T7"/>
    <mergeCell ref="R3:R7"/>
    <mergeCell ref="Q8:T8"/>
  </mergeCells>
  <printOptions/>
  <pageMargins left="0" right="0" top="0.590416669845581" bottom="0" header="0" footer="0"/>
  <pageSetup fitToHeight="0" fitToWidth="1" horizontalDpi="600" verticalDpi="600" orientation="landscape" paperSize="9" scale="68" copies="1"/>
</worksheet>
</file>

<file path=xl/worksheets/sheet1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X27"/>
  <sheetViews>
    <sheetView zoomScaleSheetLayoutView="75" workbookViewId="0" topLeftCell="A1">
      <selection activeCell="U8" sqref="U8"/>
    </sheetView>
  </sheetViews>
  <sheetFormatPr defaultColWidth="9.00390625" defaultRowHeight="16.5"/>
  <cols>
    <col min="1" max="1" width="5.625" style="6" customWidth="1"/>
    <col min="2" max="2" width="18.875" style="6" customWidth="1"/>
    <col min="3" max="3" width="8.625" style="6" customWidth="1"/>
    <col min="4" max="4" width="22.625" style="7" customWidth="1"/>
    <col min="5" max="14" width="7.625" style="7" customWidth="1"/>
    <col min="15" max="16" width="8.875" style="8" customWidth="1"/>
    <col min="17" max="17" width="9.00390625" style="5" bestFit="1" customWidth="1"/>
    <col min="18" max="18" width="9.00390625" style="4" bestFit="1" customWidth="1"/>
    <col min="19" max="19" width="9.50390625" style="5" bestFit="1" customWidth="1"/>
    <col min="20" max="20" width="28.125" style="5" customWidth="1"/>
    <col min="21" max="21" width="9.00390625" style="3" bestFit="1" customWidth="1"/>
  </cols>
  <sheetData>
    <row r="1" spans="1:20" ht="24.75" customHeight="1">
      <c r="A1" s="225" t="s">
        <v>15</v>
      </c>
      <c r="B1" s="225"/>
      <c r="C1" s="94" t="s">
        <v>13</v>
      </c>
      <c r="D1" s="94"/>
      <c r="E1" s="89" t="s">
        <v>116</v>
      </c>
      <c r="F1" s="89"/>
      <c r="G1" s="89" t="s">
        <v>134</v>
      </c>
      <c r="H1" s="89"/>
      <c r="I1" s="89" t="s">
        <v>154</v>
      </c>
      <c r="J1" s="89"/>
      <c r="K1" s="89" t="s">
        <v>133</v>
      </c>
      <c r="L1" s="89"/>
      <c r="M1" s="89" t="s">
        <v>45</v>
      </c>
      <c r="N1" s="89"/>
      <c r="O1" s="95" t="s">
        <v>48</v>
      </c>
      <c r="P1" s="95" t="s">
        <v>46</v>
      </c>
      <c r="Q1" s="90" t="s">
        <v>3</v>
      </c>
      <c r="R1" s="94" t="s">
        <v>10</v>
      </c>
      <c r="S1" s="94"/>
      <c r="T1" s="89" t="s">
        <v>151</v>
      </c>
    </row>
    <row r="2" spans="1:20" ht="33.75" customHeight="1">
      <c r="A2" s="225" t="s">
        <v>147</v>
      </c>
      <c r="B2" s="225"/>
      <c r="C2" s="226"/>
      <c r="D2" s="226"/>
      <c r="E2" s="68" t="s">
        <v>11</v>
      </c>
      <c r="F2" s="68" t="s">
        <v>16</v>
      </c>
      <c r="G2" s="68" t="s">
        <v>11</v>
      </c>
      <c r="H2" s="68" t="s">
        <v>16</v>
      </c>
      <c r="I2" s="68" t="s">
        <v>11</v>
      </c>
      <c r="J2" s="68" t="s">
        <v>16</v>
      </c>
      <c r="K2" s="68" t="s">
        <v>11</v>
      </c>
      <c r="L2" s="68" t="s">
        <v>16</v>
      </c>
      <c r="M2" s="68" t="s">
        <v>11</v>
      </c>
      <c r="N2" s="68" t="s">
        <v>16</v>
      </c>
      <c r="O2" s="95"/>
      <c r="P2" s="224"/>
      <c r="Q2" s="90"/>
      <c r="R2" s="78" t="s">
        <v>98</v>
      </c>
      <c r="S2" s="68" t="s">
        <v>16</v>
      </c>
      <c r="T2" s="89"/>
    </row>
    <row r="3" spans="1:20" ht="33.15">
      <c r="A3" s="111">
        <v>13</v>
      </c>
      <c r="B3" s="108" t="s">
        <v>140</v>
      </c>
      <c r="C3" s="64" t="s">
        <v>53</v>
      </c>
      <c r="D3" s="65" t="s">
        <v>64</v>
      </c>
      <c r="E3" s="72">
        <v>8</v>
      </c>
      <c r="F3" s="72">
        <v>26</v>
      </c>
      <c r="G3" s="72">
        <v>2</v>
      </c>
      <c r="H3" s="72">
        <v>5</v>
      </c>
      <c r="I3" s="72">
        <v>1</v>
      </c>
      <c r="J3" s="72">
        <v>0</v>
      </c>
      <c r="K3" s="72">
        <v>0</v>
      </c>
      <c r="L3" s="72">
        <v>0</v>
      </c>
      <c r="M3" s="72">
        <v>0</v>
      </c>
      <c r="N3" s="72">
        <v>0</v>
      </c>
      <c r="O3" s="59">
        <f aca="true" t="shared" si="0" ref="O3:P7">SUM(E3,G3,I3,K3,M3)</f>
        <v>11</v>
      </c>
      <c r="P3" s="59">
        <f t="shared" si="0"/>
        <v>31</v>
      </c>
      <c r="Q3" s="114">
        <v>35</v>
      </c>
      <c r="R3" s="117">
        <v>0.9159999999999999</v>
      </c>
      <c r="S3" s="117">
        <f>P3/Q3</f>
        <v>0.8857142857142857</v>
      </c>
      <c r="T3" s="119" t="s">
        <v>77</v>
      </c>
    </row>
    <row r="4" spans="1:20" ht="21.4">
      <c r="A4" s="112"/>
      <c r="B4" s="109"/>
      <c r="C4" s="122" t="s">
        <v>200</v>
      </c>
      <c r="D4" s="66" t="s">
        <v>101</v>
      </c>
      <c r="E4" s="73">
        <v>8</v>
      </c>
      <c r="F4" s="73">
        <v>25</v>
      </c>
      <c r="G4" s="73">
        <v>3</v>
      </c>
      <c r="H4" s="73">
        <v>6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  <c r="O4" s="60">
        <f t="shared" si="0"/>
        <v>11</v>
      </c>
      <c r="P4" s="60">
        <f t="shared" si="0"/>
        <v>31</v>
      </c>
      <c r="Q4" s="115"/>
      <c r="R4" s="118"/>
      <c r="S4" s="118"/>
      <c r="T4" s="120"/>
    </row>
    <row r="5" spans="1:20" ht="32.1">
      <c r="A5" s="112"/>
      <c r="B5" s="109"/>
      <c r="C5" s="110"/>
      <c r="D5" s="65" t="s">
        <v>18</v>
      </c>
      <c r="E5" s="70">
        <v>7</v>
      </c>
      <c r="F5" s="70">
        <v>24</v>
      </c>
      <c r="G5" s="70">
        <v>4</v>
      </c>
      <c r="H5" s="70">
        <v>7</v>
      </c>
      <c r="I5" s="70">
        <v>0</v>
      </c>
      <c r="J5" s="70">
        <v>0</v>
      </c>
      <c r="K5" s="70">
        <v>0</v>
      </c>
      <c r="L5" s="70">
        <v>0</v>
      </c>
      <c r="M5" s="70">
        <v>0</v>
      </c>
      <c r="N5" s="70">
        <v>0</v>
      </c>
      <c r="O5" s="60">
        <f t="shared" si="0"/>
        <v>11</v>
      </c>
      <c r="P5" s="60">
        <f t="shared" si="0"/>
        <v>31</v>
      </c>
      <c r="Q5" s="115"/>
      <c r="R5" s="118"/>
      <c r="S5" s="118"/>
      <c r="T5" s="120"/>
    </row>
    <row r="6" spans="1:20" ht="21.4">
      <c r="A6" s="112"/>
      <c r="B6" s="109"/>
      <c r="C6" s="109" t="s">
        <v>202</v>
      </c>
      <c r="D6" s="67" t="s">
        <v>66</v>
      </c>
      <c r="E6" s="70">
        <v>7</v>
      </c>
      <c r="F6" s="70">
        <v>22</v>
      </c>
      <c r="G6" s="70">
        <v>4</v>
      </c>
      <c r="H6" s="70">
        <v>8</v>
      </c>
      <c r="I6" s="70">
        <v>0</v>
      </c>
      <c r="J6" s="70">
        <v>1</v>
      </c>
      <c r="K6" s="70">
        <v>0</v>
      </c>
      <c r="L6" s="70">
        <v>0</v>
      </c>
      <c r="M6" s="70">
        <v>0</v>
      </c>
      <c r="N6" s="70">
        <v>0</v>
      </c>
      <c r="O6" s="60">
        <f t="shared" si="0"/>
        <v>11</v>
      </c>
      <c r="P6" s="60">
        <f t="shared" si="0"/>
        <v>31</v>
      </c>
      <c r="Q6" s="115"/>
      <c r="R6" s="118"/>
      <c r="S6" s="118"/>
      <c r="T6" s="120"/>
    </row>
    <row r="7" spans="1:21" ht="32.1">
      <c r="A7" s="113"/>
      <c r="B7" s="110"/>
      <c r="C7" s="110"/>
      <c r="D7" s="67" t="s">
        <v>61</v>
      </c>
      <c r="E7" s="73">
        <v>9</v>
      </c>
      <c r="F7" s="73">
        <v>22</v>
      </c>
      <c r="G7" s="73">
        <v>2</v>
      </c>
      <c r="H7" s="73">
        <v>8</v>
      </c>
      <c r="I7" s="73">
        <v>0</v>
      </c>
      <c r="J7" s="73">
        <v>1</v>
      </c>
      <c r="K7" s="73">
        <v>0</v>
      </c>
      <c r="L7" s="73">
        <v>0</v>
      </c>
      <c r="M7" s="73">
        <v>0</v>
      </c>
      <c r="N7" s="73">
        <v>0</v>
      </c>
      <c r="O7" s="60">
        <f t="shared" si="0"/>
        <v>11</v>
      </c>
      <c r="P7" s="60">
        <f t="shared" si="0"/>
        <v>31</v>
      </c>
      <c r="Q7" s="116"/>
      <c r="R7" s="118"/>
      <c r="S7" s="118"/>
      <c r="T7" s="121"/>
      <c r="U7" s="3" t="s">
        <v>123</v>
      </c>
    </row>
    <row r="8" spans="1:20" ht="30" customHeight="1">
      <c r="A8" s="123" t="s">
        <v>14</v>
      </c>
      <c r="B8" s="123"/>
      <c r="C8" s="123"/>
      <c r="D8" s="123"/>
      <c r="E8" s="74">
        <f aca="true" t="shared" si="1" ref="E8:N8">SUM(E3:E7)</f>
        <v>39</v>
      </c>
      <c r="F8" s="74">
        <f t="shared" si="1"/>
        <v>119</v>
      </c>
      <c r="G8" s="74">
        <f t="shared" si="1"/>
        <v>15</v>
      </c>
      <c r="H8" s="74">
        <f t="shared" si="1"/>
        <v>34</v>
      </c>
      <c r="I8" s="74">
        <f t="shared" si="1"/>
        <v>1</v>
      </c>
      <c r="J8" s="74">
        <f t="shared" si="1"/>
        <v>2</v>
      </c>
      <c r="K8" s="74">
        <f t="shared" si="1"/>
        <v>0</v>
      </c>
      <c r="L8" s="74">
        <f t="shared" si="1"/>
        <v>0</v>
      </c>
      <c r="M8" s="74">
        <f t="shared" si="1"/>
        <v>0</v>
      </c>
      <c r="N8" s="74">
        <f t="shared" si="1"/>
        <v>0</v>
      </c>
      <c r="O8" s="61">
        <f>(E8*5)+(G8*4)+(I8*3)+(K8*2)+(M8*1)</f>
        <v>258</v>
      </c>
      <c r="P8" s="61">
        <f>(F8*5)+(H8*4)+(J8*3)+(L8*2)+(N8*1)</f>
        <v>737</v>
      </c>
      <c r="Q8" s="123" t="s">
        <v>173</v>
      </c>
      <c r="R8" s="123"/>
      <c r="S8" s="123"/>
      <c r="T8" s="123"/>
    </row>
    <row r="10" spans="1:20" s="24" customFormat="1" ht="24" customHeight="1">
      <c r="A10" s="124" t="s">
        <v>49</v>
      </c>
      <c r="B10" s="127" t="s">
        <v>132</v>
      </c>
      <c r="C10" s="128"/>
      <c r="D10" s="128"/>
      <c r="E10" s="128"/>
      <c r="F10" s="128"/>
      <c r="G10" s="128"/>
      <c r="H10" s="128"/>
      <c r="I10" s="128"/>
      <c r="J10" s="129"/>
      <c r="K10" s="127" t="s">
        <v>144</v>
      </c>
      <c r="L10" s="128"/>
      <c r="M10" s="128"/>
      <c r="N10" s="128"/>
      <c r="O10" s="128"/>
      <c r="P10" s="128"/>
      <c r="Q10" s="128"/>
      <c r="R10" s="128"/>
      <c r="S10" s="128"/>
      <c r="T10" s="129"/>
    </row>
    <row r="11" spans="1:20" s="24" customFormat="1" ht="42" customHeight="1">
      <c r="A11" s="125"/>
      <c r="B11" s="98" t="s">
        <v>160</v>
      </c>
      <c r="C11" s="92"/>
      <c r="D11" s="92"/>
      <c r="E11" s="92"/>
      <c r="F11" s="92"/>
      <c r="G11" s="92"/>
      <c r="H11" s="92"/>
      <c r="I11" s="92"/>
      <c r="J11" s="93"/>
      <c r="K11" s="91" t="s">
        <v>25</v>
      </c>
      <c r="L11" s="92"/>
      <c r="M11" s="92"/>
      <c r="N11" s="92"/>
      <c r="O11" s="92"/>
      <c r="P11" s="92"/>
      <c r="Q11" s="92"/>
      <c r="R11" s="92"/>
      <c r="S11" s="92"/>
      <c r="T11" s="93"/>
    </row>
    <row r="12" spans="1:20" s="24" customFormat="1" ht="22.5" customHeight="1">
      <c r="A12" s="124"/>
      <c r="B12" s="98" t="s">
        <v>84</v>
      </c>
      <c r="C12" s="92"/>
      <c r="D12" s="92"/>
      <c r="E12" s="92"/>
      <c r="F12" s="92"/>
      <c r="G12" s="92"/>
      <c r="H12" s="92"/>
      <c r="I12" s="92"/>
      <c r="J12" s="93"/>
      <c r="K12" s="91" t="s">
        <v>20</v>
      </c>
      <c r="L12" s="92"/>
      <c r="M12" s="92"/>
      <c r="N12" s="92"/>
      <c r="O12" s="92"/>
      <c r="P12" s="92"/>
      <c r="Q12" s="92"/>
      <c r="R12" s="92"/>
      <c r="S12" s="92"/>
      <c r="T12" s="93"/>
    </row>
    <row r="13" spans="1:20" s="24" customFormat="1" ht="22.5" customHeight="1">
      <c r="A13" s="124"/>
      <c r="B13" s="98" t="s">
        <v>120</v>
      </c>
      <c r="C13" s="92"/>
      <c r="D13" s="92"/>
      <c r="E13" s="92"/>
      <c r="F13" s="92"/>
      <c r="G13" s="92"/>
      <c r="H13" s="92"/>
      <c r="I13" s="92"/>
      <c r="J13" s="93"/>
      <c r="K13" s="98" t="s">
        <v>42</v>
      </c>
      <c r="L13" s="92"/>
      <c r="M13" s="92"/>
      <c r="N13" s="92"/>
      <c r="O13" s="92"/>
      <c r="P13" s="92"/>
      <c r="Q13" s="92"/>
      <c r="R13" s="92"/>
      <c r="S13" s="92"/>
      <c r="T13" s="93"/>
    </row>
    <row r="14" spans="1:20" s="24" customFormat="1" ht="22.5" customHeight="1">
      <c r="A14" s="125"/>
      <c r="B14" s="98" t="s">
        <v>74</v>
      </c>
      <c r="C14" s="92"/>
      <c r="D14" s="92"/>
      <c r="E14" s="92"/>
      <c r="F14" s="92"/>
      <c r="G14" s="92"/>
      <c r="H14" s="92"/>
      <c r="I14" s="92"/>
      <c r="J14" s="93"/>
      <c r="K14" s="91" t="s">
        <v>21</v>
      </c>
      <c r="L14" s="92"/>
      <c r="M14" s="92"/>
      <c r="N14" s="92"/>
      <c r="O14" s="92"/>
      <c r="P14" s="92"/>
      <c r="Q14" s="92"/>
      <c r="R14" s="92"/>
      <c r="S14" s="92"/>
      <c r="T14" s="93"/>
    </row>
    <row r="15" spans="1:21" s="24" customFormat="1" ht="22.5" customHeight="1">
      <c r="A15" s="125"/>
      <c r="B15" s="98"/>
      <c r="C15" s="92"/>
      <c r="D15" s="92"/>
      <c r="E15" s="92"/>
      <c r="F15" s="92"/>
      <c r="G15" s="92"/>
      <c r="H15" s="92"/>
      <c r="I15" s="92"/>
      <c r="J15" s="93"/>
      <c r="K15" s="98" t="s">
        <v>35</v>
      </c>
      <c r="L15" s="92"/>
      <c r="M15" s="92"/>
      <c r="N15" s="92"/>
      <c r="O15" s="92"/>
      <c r="P15" s="92"/>
      <c r="Q15" s="92"/>
      <c r="R15" s="92"/>
      <c r="S15" s="92"/>
      <c r="T15" s="93"/>
      <c r="U15" s="2"/>
    </row>
    <row r="16" spans="1:21" s="24" customFormat="1" ht="39" customHeight="1">
      <c r="A16" s="125"/>
      <c r="B16" s="98"/>
      <c r="C16" s="92"/>
      <c r="D16" s="92"/>
      <c r="E16" s="92"/>
      <c r="F16" s="92"/>
      <c r="G16" s="92"/>
      <c r="H16" s="92"/>
      <c r="I16" s="92"/>
      <c r="J16" s="93"/>
      <c r="K16" s="227" t="s">
        <v>54</v>
      </c>
      <c r="L16" s="228"/>
      <c r="M16" s="228"/>
      <c r="N16" s="228"/>
      <c r="O16" s="228"/>
      <c r="P16" s="228"/>
      <c r="Q16" s="228"/>
      <c r="R16" s="228"/>
      <c r="S16" s="228"/>
      <c r="T16" s="229"/>
      <c r="U16" s="2"/>
    </row>
    <row r="17" spans="1:21" s="24" customFormat="1" ht="22.5" customHeight="1">
      <c r="A17" s="126"/>
      <c r="B17" s="230"/>
      <c r="C17" s="231"/>
      <c r="D17" s="231"/>
      <c r="E17" s="231"/>
      <c r="F17" s="231"/>
      <c r="G17" s="231"/>
      <c r="H17" s="231"/>
      <c r="I17" s="231"/>
      <c r="J17" s="232"/>
      <c r="K17" s="230"/>
      <c r="L17" s="231"/>
      <c r="M17" s="231"/>
      <c r="N17" s="231"/>
      <c r="O17" s="231"/>
      <c r="P17" s="231"/>
      <c r="Q17" s="231"/>
      <c r="R17" s="231"/>
      <c r="S17" s="231"/>
      <c r="T17" s="232"/>
      <c r="U17" s="2"/>
    </row>
    <row r="19" spans="1:20" s="4" customFormat="1" ht="16.5">
      <c r="A19" s="11" t="s">
        <v>113</v>
      </c>
      <c r="B19" s="6"/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  <c r="P19" s="8"/>
      <c r="Q19" s="5"/>
      <c r="S19" s="5"/>
      <c r="T19" s="5"/>
    </row>
    <row r="20" spans="1:20" s="4" customFormat="1" ht="23.25" customHeight="1">
      <c r="A20" s="87" t="s">
        <v>24</v>
      </c>
      <c r="B20" s="87"/>
      <c r="C20" s="87"/>
      <c r="D20" s="87"/>
      <c r="E20" s="89" t="s">
        <v>116</v>
      </c>
      <c r="F20" s="89"/>
      <c r="G20" s="89" t="s">
        <v>134</v>
      </c>
      <c r="H20" s="89"/>
      <c r="I20" s="89" t="s">
        <v>154</v>
      </c>
      <c r="J20" s="89"/>
      <c r="K20" s="89" t="s">
        <v>133</v>
      </c>
      <c r="L20" s="89"/>
      <c r="M20" s="89" t="s">
        <v>45</v>
      </c>
      <c r="N20" s="89"/>
      <c r="O20" s="95" t="s">
        <v>48</v>
      </c>
      <c r="P20" s="95" t="s">
        <v>46</v>
      </c>
      <c r="Q20" s="90" t="str">
        <f>Q1</f>
        <v>수강자수
(3기)</v>
      </c>
      <c r="R20" s="89" t="s">
        <v>10</v>
      </c>
      <c r="S20" s="89"/>
      <c r="T20" s="89" t="s">
        <v>151</v>
      </c>
    </row>
    <row r="21" spans="1:20" s="4" customFormat="1" ht="33" customHeight="1">
      <c r="A21" s="88"/>
      <c r="B21" s="88"/>
      <c r="C21" s="88"/>
      <c r="D21" s="88"/>
      <c r="E21" s="69" t="s">
        <v>11</v>
      </c>
      <c r="F21" s="69" t="s">
        <v>16</v>
      </c>
      <c r="G21" s="69" t="s">
        <v>11</v>
      </c>
      <c r="H21" s="69" t="s">
        <v>16</v>
      </c>
      <c r="I21" s="69" t="s">
        <v>11</v>
      </c>
      <c r="J21" s="69" t="s">
        <v>16</v>
      </c>
      <c r="K21" s="69" t="s">
        <v>11</v>
      </c>
      <c r="L21" s="69" t="s">
        <v>16</v>
      </c>
      <c r="M21" s="69" t="s">
        <v>11</v>
      </c>
      <c r="N21" s="69" t="s">
        <v>16</v>
      </c>
      <c r="O21" s="96"/>
      <c r="P21" s="97"/>
      <c r="Q21" s="90"/>
      <c r="R21" s="78" t="s">
        <v>98</v>
      </c>
      <c r="S21" s="68" t="s">
        <v>16</v>
      </c>
      <c r="T21" s="94"/>
    </row>
    <row r="22" spans="1:24" ht="19.5" customHeight="1">
      <c r="A22" s="75">
        <v>1</v>
      </c>
      <c r="B22" s="152" t="s">
        <v>188</v>
      </c>
      <c r="C22" s="152"/>
      <c r="D22" s="152"/>
      <c r="E22" s="72">
        <v>10</v>
      </c>
      <c r="F22" s="72">
        <v>0</v>
      </c>
      <c r="G22" s="72">
        <v>1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59">
        <f aca="true" t="shared" si="2" ref="O22:P26">SUM(E22,G22,I22,K22,M22)</f>
        <v>11</v>
      </c>
      <c r="P22" s="59">
        <f t="shared" si="2"/>
        <v>0</v>
      </c>
      <c r="Q22" s="144">
        <f>Q3</f>
        <v>35</v>
      </c>
      <c r="R22" s="146">
        <f>R3</f>
        <v>0.9159999999999999</v>
      </c>
      <c r="S22" s="146">
        <f>S3</f>
        <v>0.8857142857142857</v>
      </c>
      <c r="T22" s="149" t="str">
        <f>T3</f>
        <v>275(학생)/ 775(학부모)</v>
      </c>
      <c r="X22" s="5" t="s">
        <v>8</v>
      </c>
    </row>
    <row r="23" spans="1:20" ht="19.5" customHeight="1">
      <c r="A23" s="76">
        <v>2</v>
      </c>
      <c r="B23" s="151" t="s">
        <v>43</v>
      </c>
      <c r="C23" s="151"/>
      <c r="D23" s="151"/>
      <c r="E23" s="73">
        <v>10</v>
      </c>
      <c r="F23" s="73">
        <v>0</v>
      </c>
      <c r="G23" s="73">
        <v>0</v>
      </c>
      <c r="H23" s="73">
        <v>0</v>
      </c>
      <c r="I23" s="73">
        <v>1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60">
        <f t="shared" si="2"/>
        <v>11</v>
      </c>
      <c r="P23" s="60">
        <f t="shared" si="2"/>
        <v>0</v>
      </c>
      <c r="Q23" s="145"/>
      <c r="R23" s="147"/>
      <c r="S23" s="147"/>
      <c r="T23" s="150"/>
    </row>
    <row r="24" spans="1:20" ht="19.5" customHeight="1">
      <c r="A24" s="76">
        <v>3</v>
      </c>
      <c r="B24" s="151" t="s">
        <v>38</v>
      </c>
      <c r="C24" s="151"/>
      <c r="D24" s="151"/>
      <c r="E24" s="70">
        <v>10</v>
      </c>
      <c r="F24" s="70">
        <v>0</v>
      </c>
      <c r="G24" s="70">
        <v>1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60">
        <f t="shared" si="2"/>
        <v>11</v>
      </c>
      <c r="P24" s="60">
        <f t="shared" si="2"/>
        <v>0</v>
      </c>
      <c r="Q24" s="145"/>
      <c r="R24" s="147"/>
      <c r="S24" s="147"/>
      <c r="T24" s="150"/>
    </row>
    <row r="25" spans="1:20" ht="19.5" customHeight="1">
      <c r="A25" s="76">
        <v>4</v>
      </c>
      <c r="B25" s="151" t="s">
        <v>100</v>
      </c>
      <c r="C25" s="151"/>
      <c r="D25" s="151"/>
      <c r="E25" s="70">
        <v>10</v>
      </c>
      <c r="F25" s="70">
        <v>0</v>
      </c>
      <c r="G25" s="70">
        <v>1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60">
        <f t="shared" si="2"/>
        <v>11</v>
      </c>
      <c r="P25" s="60">
        <f t="shared" si="2"/>
        <v>0</v>
      </c>
      <c r="Q25" s="145"/>
      <c r="R25" s="147"/>
      <c r="S25" s="147"/>
      <c r="T25" s="150"/>
    </row>
    <row r="26" spans="1:20" ht="19.5" customHeight="1">
      <c r="A26" s="76">
        <v>5</v>
      </c>
      <c r="B26" s="151" t="s">
        <v>208</v>
      </c>
      <c r="C26" s="151"/>
      <c r="D26" s="151"/>
      <c r="E26" s="73">
        <v>9</v>
      </c>
      <c r="F26" s="73">
        <v>0</v>
      </c>
      <c r="G26" s="73">
        <v>1</v>
      </c>
      <c r="H26" s="73">
        <v>0</v>
      </c>
      <c r="I26" s="73">
        <v>1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60">
        <f t="shared" si="2"/>
        <v>11</v>
      </c>
      <c r="P26" s="60">
        <f t="shared" si="2"/>
        <v>0</v>
      </c>
      <c r="Q26" s="145"/>
      <c r="R26" s="148"/>
      <c r="S26" s="148"/>
      <c r="T26" s="150"/>
    </row>
    <row r="27" spans="1:20" ht="30" customHeight="1">
      <c r="A27" s="123" t="s">
        <v>14</v>
      </c>
      <c r="B27" s="123"/>
      <c r="C27" s="123"/>
      <c r="D27" s="123"/>
      <c r="E27" s="74">
        <f aca="true" t="shared" si="3" ref="E27:N27">SUM(E22:E26)</f>
        <v>49</v>
      </c>
      <c r="F27" s="74">
        <f t="shared" si="3"/>
        <v>0</v>
      </c>
      <c r="G27" s="74">
        <f t="shared" si="3"/>
        <v>4</v>
      </c>
      <c r="H27" s="74">
        <f t="shared" si="3"/>
        <v>0</v>
      </c>
      <c r="I27" s="74">
        <f t="shared" si="3"/>
        <v>2</v>
      </c>
      <c r="J27" s="74">
        <f t="shared" si="3"/>
        <v>0</v>
      </c>
      <c r="K27" s="74">
        <f t="shared" si="3"/>
        <v>0</v>
      </c>
      <c r="L27" s="74">
        <f t="shared" si="3"/>
        <v>0</v>
      </c>
      <c r="M27" s="74">
        <f t="shared" si="3"/>
        <v>0</v>
      </c>
      <c r="N27" s="74">
        <f t="shared" si="3"/>
        <v>0</v>
      </c>
      <c r="O27" s="61">
        <f>(E27*5)+(G27*4)+(I27*3)+(K27*2)+(M27*1)</f>
        <v>267</v>
      </c>
      <c r="P27" s="61">
        <f>(F27*5)+(H27*4)+(J27*3)+(L27*2)+(N27*1)</f>
        <v>0</v>
      </c>
      <c r="Q27" s="123"/>
      <c r="R27" s="123"/>
      <c r="S27" s="123"/>
      <c r="T27" s="123"/>
    </row>
  </sheetData>
  <mergeCells count="62">
    <mergeCell ref="A20:D21"/>
    <mergeCell ref="E20:F20"/>
    <mergeCell ref="G20:H20"/>
    <mergeCell ref="I20:J20"/>
    <mergeCell ref="Q20:Q21"/>
    <mergeCell ref="M20:N20"/>
    <mergeCell ref="K20:L20"/>
    <mergeCell ref="R20:S20"/>
    <mergeCell ref="T20:T21"/>
    <mergeCell ref="O20:O21"/>
    <mergeCell ref="P20:P21"/>
    <mergeCell ref="A10:A17"/>
    <mergeCell ref="B10:J10"/>
    <mergeCell ref="K10:T10"/>
    <mergeCell ref="B14:J14"/>
    <mergeCell ref="K14:T14"/>
    <mergeCell ref="B13:J13"/>
    <mergeCell ref="K13:T13"/>
    <mergeCell ref="B12:J12"/>
    <mergeCell ref="K12:T12"/>
    <mergeCell ref="B11:J11"/>
    <mergeCell ref="K11:T11"/>
    <mergeCell ref="B16:J16"/>
    <mergeCell ref="K16:T16"/>
    <mergeCell ref="B17:J17"/>
    <mergeCell ref="K17:T17"/>
    <mergeCell ref="B15:J15"/>
    <mergeCell ref="K15:T15"/>
    <mergeCell ref="T1:T2"/>
    <mergeCell ref="A1:B1"/>
    <mergeCell ref="C1:D2"/>
    <mergeCell ref="E1:F1"/>
    <mergeCell ref="G1:H1"/>
    <mergeCell ref="I1:J1"/>
    <mergeCell ref="K1:L1"/>
    <mergeCell ref="A2:B2"/>
    <mergeCell ref="R1:S1"/>
    <mergeCell ref="M1:N1"/>
    <mergeCell ref="O1:O2"/>
    <mergeCell ref="P1:P2"/>
    <mergeCell ref="Q1:Q2"/>
    <mergeCell ref="A3:A7"/>
    <mergeCell ref="B3:B7"/>
    <mergeCell ref="C4:C5"/>
    <mergeCell ref="C6:C7"/>
    <mergeCell ref="A8:D8"/>
    <mergeCell ref="A27:D27"/>
    <mergeCell ref="Q27:T27"/>
    <mergeCell ref="Q22:Q26"/>
    <mergeCell ref="S22:S26"/>
    <mergeCell ref="T22:T26"/>
    <mergeCell ref="R22:R26"/>
    <mergeCell ref="B23:D23"/>
    <mergeCell ref="B24:D24"/>
    <mergeCell ref="B25:D25"/>
    <mergeCell ref="B22:D22"/>
    <mergeCell ref="B26:D26"/>
    <mergeCell ref="Q3:Q7"/>
    <mergeCell ref="S3:S7"/>
    <mergeCell ref="T3:T7"/>
    <mergeCell ref="R3:R7"/>
    <mergeCell ref="Q8:T8"/>
  </mergeCells>
  <printOptions/>
  <pageMargins left="0.07902777940034866" right="0" top="0.590416669845581" bottom="0" header="0" footer="0"/>
  <pageSetup fitToHeight="0" fitToWidth="1" horizontalDpi="600" verticalDpi="600" orientation="landscape" paperSize="9" scale="67" copies="1"/>
</worksheet>
</file>

<file path=xl/worksheets/sheet1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X27"/>
  <sheetViews>
    <sheetView zoomScaleSheetLayoutView="75" workbookViewId="0" topLeftCell="A1">
      <selection activeCell="U8" sqref="U8"/>
    </sheetView>
  </sheetViews>
  <sheetFormatPr defaultColWidth="9.00390625" defaultRowHeight="16.5"/>
  <cols>
    <col min="1" max="1" width="5.625" style="6" customWidth="1"/>
    <col min="2" max="2" width="18.875" style="6" customWidth="1"/>
    <col min="3" max="3" width="8.625" style="6" customWidth="1"/>
    <col min="4" max="4" width="22.625" style="7" customWidth="1"/>
    <col min="5" max="14" width="7.625" style="7" customWidth="1"/>
    <col min="15" max="16" width="8.875" style="8" customWidth="1"/>
    <col min="17" max="17" width="9.00390625" style="5" bestFit="1" customWidth="1"/>
    <col min="18" max="18" width="9.00390625" style="4" bestFit="1" customWidth="1"/>
    <col min="19" max="19" width="9.50390625" style="5" bestFit="1" customWidth="1"/>
    <col min="20" max="20" width="28.125" style="5" customWidth="1"/>
    <col min="21" max="21" width="9.00390625" style="3" bestFit="1" customWidth="1"/>
  </cols>
  <sheetData>
    <row r="1" spans="1:20" ht="24.75" customHeight="1">
      <c r="A1" s="225" t="s">
        <v>15</v>
      </c>
      <c r="B1" s="225"/>
      <c r="C1" s="94" t="s">
        <v>13</v>
      </c>
      <c r="D1" s="94"/>
      <c r="E1" s="89" t="s">
        <v>116</v>
      </c>
      <c r="F1" s="89"/>
      <c r="G1" s="89" t="s">
        <v>134</v>
      </c>
      <c r="H1" s="89"/>
      <c r="I1" s="89" t="s">
        <v>154</v>
      </c>
      <c r="J1" s="89"/>
      <c r="K1" s="89" t="s">
        <v>133</v>
      </c>
      <c r="L1" s="89"/>
      <c r="M1" s="89" t="s">
        <v>45</v>
      </c>
      <c r="N1" s="89"/>
      <c r="O1" s="95" t="s">
        <v>48</v>
      </c>
      <c r="P1" s="95" t="s">
        <v>46</v>
      </c>
      <c r="Q1" s="90" t="s">
        <v>3</v>
      </c>
      <c r="R1" s="94" t="s">
        <v>10</v>
      </c>
      <c r="S1" s="94"/>
      <c r="T1" s="89" t="s">
        <v>151</v>
      </c>
    </row>
    <row r="2" spans="1:20" ht="31.5" customHeight="1">
      <c r="A2" s="225" t="s">
        <v>147</v>
      </c>
      <c r="B2" s="225"/>
      <c r="C2" s="226"/>
      <c r="D2" s="226"/>
      <c r="E2" s="68" t="s">
        <v>11</v>
      </c>
      <c r="F2" s="68" t="s">
        <v>16</v>
      </c>
      <c r="G2" s="68" t="s">
        <v>11</v>
      </c>
      <c r="H2" s="68" t="s">
        <v>16</v>
      </c>
      <c r="I2" s="68" t="s">
        <v>11</v>
      </c>
      <c r="J2" s="68" t="s">
        <v>16</v>
      </c>
      <c r="K2" s="68" t="s">
        <v>11</v>
      </c>
      <c r="L2" s="68" t="s">
        <v>16</v>
      </c>
      <c r="M2" s="68" t="s">
        <v>11</v>
      </c>
      <c r="N2" s="68" t="s">
        <v>16</v>
      </c>
      <c r="O2" s="95"/>
      <c r="P2" s="224"/>
      <c r="Q2" s="90"/>
      <c r="R2" s="78" t="s">
        <v>98</v>
      </c>
      <c r="S2" s="68" t="s">
        <v>16</v>
      </c>
      <c r="T2" s="89"/>
    </row>
    <row r="3" spans="1:20" ht="33.15">
      <c r="A3" s="111">
        <v>14</v>
      </c>
      <c r="B3" s="108" t="s">
        <v>141</v>
      </c>
      <c r="C3" s="64" t="s">
        <v>53</v>
      </c>
      <c r="D3" s="65" t="s">
        <v>64</v>
      </c>
      <c r="E3" s="72">
        <v>15</v>
      </c>
      <c r="F3" s="72">
        <v>13</v>
      </c>
      <c r="G3" s="72">
        <v>0</v>
      </c>
      <c r="H3" s="72">
        <v>8</v>
      </c>
      <c r="I3" s="72">
        <v>0</v>
      </c>
      <c r="J3" s="72">
        <v>0</v>
      </c>
      <c r="K3" s="72">
        <v>0</v>
      </c>
      <c r="L3" s="72">
        <v>0</v>
      </c>
      <c r="M3" s="72">
        <v>0</v>
      </c>
      <c r="N3" s="72">
        <v>0</v>
      </c>
      <c r="O3" s="59">
        <f aca="true" t="shared" si="0" ref="O3:P7">SUM(E3,G3,I3,K3,M3)</f>
        <v>15</v>
      </c>
      <c r="P3" s="59">
        <f t="shared" si="0"/>
        <v>21</v>
      </c>
      <c r="Q3" s="114">
        <v>25</v>
      </c>
      <c r="R3" s="117">
        <v>1</v>
      </c>
      <c r="S3" s="117">
        <f>P3/Q3</f>
        <v>0.84</v>
      </c>
      <c r="T3" s="119" t="s">
        <v>83</v>
      </c>
    </row>
    <row r="4" spans="1:20" ht="21.65" customHeight="1">
      <c r="A4" s="112"/>
      <c r="B4" s="109"/>
      <c r="C4" s="122" t="s">
        <v>200</v>
      </c>
      <c r="D4" s="66" t="s">
        <v>101</v>
      </c>
      <c r="E4" s="73">
        <v>13</v>
      </c>
      <c r="F4" s="73">
        <v>10</v>
      </c>
      <c r="G4" s="73">
        <v>2</v>
      </c>
      <c r="H4" s="73">
        <v>11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  <c r="O4" s="60">
        <f t="shared" si="0"/>
        <v>15</v>
      </c>
      <c r="P4" s="60">
        <f t="shared" si="0"/>
        <v>21</v>
      </c>
      <c r="Q4" s="115"/>
      <c r="R4" s="118"/>
      <c r="S4" s="118"/>
      <c r="T4" s="120"/>
    </row>
    <row r="5" spans="1:20" ht="32.1">
      <c r="A5" s="112"/>
      <c r="B5" s="109"/>
      <c r="C5" s="110"/>
      <c r="D5" s="65" t="s">
        <v>18</v>
      </c>
      <c r="E5" s="70">
        <v>12</v>
      </c>
      <c r="F5" s="70">
        <v>12</v>
      </c>
      <c r="G5" s="70">
        <v>3</v>
      </c>
      <c r="H5" s="70">
        <v>9</v>
      </c>
      <c r="I5" s="70">
        <v>0</v>
      </c>
      <c r="J5" s="70">
        <v>0</v>
      </c>
      <c r="K5" s="70">
        <v>0</v>
      </c>
      <c r="L5" s="70">
        <v>0</v>
      </c>
      <c r="M5" s="70">
        <v>0</v>
      </c>
      <c r="N5" s="70">
        <v>0</v>
      </c>
      <c r="O5" s="60">
        <f t="shared" si="0"/>
        <v>15</v>
      </c>
      <c r="P5" s="60">
        <f t="shared" si="0"/>
        <v>21</v>
      </c>
      <c r="Q5" s="115"/>
      <c r="R5" s="118"/>
      <c r="S5" s="118"/>
      <c r="T5" s="120"/>
    </row>
    <row r="6" spans="1:20" ht="21.65" customHeight="1">
      <c r="A6" s="112"/>
      <c r="B6" s="109"/>
      <c r="C6" s="109" t="s">
        <v>202</v>
      </c>
      <c r="D6" s="67" t="s">
        <v>66</v>
      </c>
      <c r="E6" s="70">
        <v>15</v>
      </c>
      <c r="F6" s="70">
        <v>11</v>
      </c>
      <c r="G6" s="70">
        <v>0</v>
      </c>
      <c r="H6" s="70">
        <v>10</v>
      </c>
      <c r="I6" s="70">
        <v>0</v>
      </c>
      <c r="J6" s="70">
        <v>0</v>
      </c>
      <c r="K6" s="70">
        <v>0</v>
      </c>
      <c r="L6" s="70">
        <v>0</v>
      </c>
      <c r="M6" s="70">
        <v>0</v>
      </c>
      <c r="N6" s="70">
        <v>0</v>
      </c>
      <c r="O6" s="60">
        <f t="shared" si="0"/>
        <v>15</v>
      </c>
      <c r="P6" s="60">
        <f t="shared" si="0"/>
        <v>21</v>
      </c>
      <c r="Q6" s="115"/>
      <c r="R6" s="118"/>
      <c r="S6" s="118"/>
      <c r="T6" s="120"/>
    </row>
    <row r="7" spans="1:21" ht="32.1">
      <c r="A7" s="113"/>
      <c r="B7" s="110"/>
      <c r="C7" s="110"/>
      <c r="D7" s="67" t="s">
        <v>61</v>
      </c>
      <c r="E7" s="73">
        <v>11</v>
      </c>
      <c r="F7" s="73">
        <v>14</v>
      </c>
      <c r="G7" s="73">
        <v>2</v>
      </c>
      <c r="H7" s="73">
        <v>7</v>
      </c>
      <c r="I7" s="73">
        <v>2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60">
        <f t="shared" si="0"/>
        <v>15</v>
      </c>
      <c r="P7" s="60">
        <f t="shared" si="0"/>
        <v>21</v>
      </c>
      <c r="Q7" s="116"/>
      <c r="R7" s="118"/>
      <c r="S7" s="118"/>
      <c r="T7" s="121"/>
      <c r="U7" s="3" t="s">
        <v>125</v>
      </c>
    </row>
    <row r="8" spans="1:20" ht="30" customHeight="1">
      <c r="A8" s="123" t="s">
        <v>14</v>
      </c>
      <c r="B8" s="123"/>
      <c r="C8" s="123"/>
      <c r="D8" s="123"/>
      <c r="E8" s="74">
        <f aca="true" t="shared" si="1" ref="E8:N8">SUM(E3:E7)</f>
        <v>66</v>
      </c>
      <c r="F8" s="74">
        <f t="shared" si="1"/>
        <v>60</v>
      </c>
      <c r="G8" s="74">
        <f t="shared" si="1"/>
        <v>7</v>
      </c>
      <c r="H8" s="74">
        <f t="shared" si="1"/>
        <v>45</v>
      </c>
      <c r="I8" s="74">
        <f t="shared" si="1"/>
        <v>2</v>
      </c>
      <c r="J8" s="74">
        <f t="shared" si="1"/>
        <v>0</v>
      </c>
      <c r="K8" s="74">
        <f t="shared" si="1"/>
        <v>0</v>
      </c>
      <c r="L8" s="74">
        <f t="shared" si="1"/>
        <v>0</v>
      </c>
      <c r="M8" s="74">
        <f t="shared" si="1"/>
        <v>0</v>
      </c>
      <c r="N8" s="74">
        <f t="shared" si="1"/>
        <v>0</v>
      </c>
      <c r="O8" s="61">
        <f>(E8*5)+(G8*4)+(I8*3)+(K8*2)+(M8*1)</f>
        <v>364</v>
      </c>
      <c r="P8" s="61">
        <f>(F8*5)+(H8*4)+(J8*3)+(L8*2)+(N8*1)</f>
        <v>480</v>
      </c>
      <c r="Q8" s="123" t="s">
        <v>41</v>
      </c>
      <c r="R8" s="123"/>
      <c r="S8" s="123"/>
      <c r="T8" s="123"/>
    </row>
    <row r="10" spans="1:20" s="24" customFormat="1" ht="24" customHeight="1">
      <c r="A10" s="124" t="s">
        <v>49</v>
      </c>
      <c r="B10" s="127" t="s">
        <v>132</v>
      </c>
      <c r="C10" s="128"/>
      <c r="D10" s="128"/>
      <c r="E10" s="128"/>
      <c r="F10" s="128"/>
      <c r="G10" s="128"/>
      <c r="H10" s="128"/>
      <c r="I10" s="128"/>
      <c r="J10" s="129"/>
      <c r="K10" s="127" t="s">
        <v>144</v>
      </c>
      <c r="L10" s="128"/>
      <c r="M10" s="128"/>
      <c r="N10" s="128"/>
      <c r="O10" s="128"/>
      <c r="P10" s="128"/>
      <c r="Q10" s="128"/>
      <c r="R10" s="128"/>
      <c r="S10" s="128"/>
      <c r="T10" s="129"/>
    </row>
    <row r="11" spans="1:20" s="24" customFormat="1" ht="22.5" customHeight="1">
      <c r="A11" s="125"/>
      <c r="B11" s="98" t="s">
        <v>184</v>
      </c>
      <c r="C11" s="92"/>
      <c r="D11" s="92"/>
      <c r="E11" s="92"/>
      <c r="F11" s="92"/>
      <c r="G11" s="92"/>
      <c r="H11" s="92"/>
      <c r="I11" s="92"/>
      <c r="J11" s="93"/>
      <c r="K11" s="91" t="s">
        <v>89</v>
      </c>
      <c r="L11" s="92"/>
      <c r="M11" s="92"/>
      <c r="N11" s="92"/>
      <c r="O11" s="92"/>
      <c r="P11" s="92"/>
      <c r="Q11" s="92"/>
      <c r="R11" s="92"/>
      <c r="S11" s="92"/>
      <c r="T11" s="93"/>
    </row>
    <row r="12" spans="1:20" s="24" customFormat="1" ht="22.5" customHeight="1">
      <c r="A12" s="124"/>
      <c r="B12" s="98" t="s">
        <v>90</v>
      </c>
      <c r="C12" s="92"/>
      <c r="D12" s="92"/>
      <c r="E12" s="92"/>
      <c r="F12" s="92"/>
      <c r="G12" s="92"/>
      <c r="H12" s="92"/>
      <c r="I12" s="92"/>
      <c r="J12" s="93"/>
      <c r="K12" s="91"/>
      <c r="L12" s="92"/>
      <c r="M12" s="92"/>
      <c r="N12" s="92"/>
      <c r="O12" s="92"/>
      <c r="P12" s="92"/>
      <c r="Q12" s="92"/>
      <c r="R12" s="92"/>
      <c r="S12" s="92"/>
      <c r="T12" s="93"/>
    </row>
    <row r="13" spans="1:20" s="24" customFormat="1" ht="22.5" customHeight="1">
      <c r="A13" s="124"/>
      <c r="B13" s="98"/>
      <c r="C13" s="92"/>
      <c r="D13" s="92"/>
      <c r="E13" s="92"/>
      <c r="F13" s="92"/>
      <c r="G13" s="92"/>
      <c r="H13" s="92"/>
      <c r="I13" s="92"/>
      <c r="J13" s="93"/>
      <c r="K13" s="98"/>
      <c r="L13" s="92"/>
      <c r="M13" s="92"/>
      <c r="N13" s="92"/>
      <c r="O13" s="92"/>
      <c r="P13" s="92"/>
      <c r="Q13" s="92"/>
      <c r="R13" s="92"/>
      <c r="S13" s="92"/>
      <c r="T13" s="93"/>
    </row>
    <row r="14" spans="1:20" s="24" customFormat="1" ht="22.5" customHeight="1">
      <c r="A14" s="125"/>
      <c r="B14" s="98"/>
      <c r="C14" s="92"/>
      <c r="D14" s="92"/>
      <c r="E14" s="92"/>
      <c r="F14" s="92"/>
      <c r="G14" s="92"/>
      <c r="H14" s="92"/>
      <c r="I14" s="92"/>
      <c r="J14" s="93"/>
      <c r="K14" s="91"/>
      <c r="L14" s="92"/>
      <c r="M14" s="92"/>
      <c r="N14" s="92"/>
      <c r="O14" s="92"/>
      <c r="P14" s="92"/>
      <c r="Q14" s="92"/>
      <c r="R14" s="92"/>
      <c r="S14" s="92"/>
      <c r="T14" s="93"/>
    </row>
    <row r="15" spans="1:20" s="24" customFormat="1" ht="22.5" customHeight="1">
      <c r="A15" s="125"/>
      <c r="B15" s="98"/>
      <c r="C15" s="92"/>
      <c r="D15" s="92"/>
      <c r="E15" s="92"/>
      <c r="F15" s="92"/>
      <c r="G15" s="92"/>
      <c r="H15" s="92"/>
      <c r="I15" s="92"/>
      <c r="J15" s="93"/>
      <c r="K15" s="98"/>
      <c r="L15" s="92"/>
      <c r="M15" s="92"/>
      <c r="N15" s="92"/>
      <c r="O15" s="92"/>
      <c r="P15" s="92"/>
      <c r="Q15" s="92"/>
      <c r="R15" s="92"/>
      <c r="S15" s="92"/>
      <c r="T15" s="93"/>
    </row>
    <row r="16" spans="1:20" s="24" customFormat="1" ht="22.5" customHeight="1">
      <c r="A16" s="125"/>
      <c r="B16" s="98"/>
      <c r="C16" s="92"/>
      <c r="D16" s="92"/>
      <c r="E16" s="92"/>
      <c r="F16" s="92"/>
      <c r="G16" s="92"/>
      <c r="H16" s="92"/>
      <c r="I16" s="92"/>
      <c r="J16" s="93"/>
      <c r="K16" s="98"/>
      <c r="L16" s="92"/>
      <c r="M16" s="92"/>
      <c r="N16" s="92"/>
      <c r="O16" s="92"/>
      <c r="P16" s="92"/>
      <c r="Q16" s="92"/>
      <c r="R16" s="92"/>
      <c r="S16" s="92"/>
      <c r="T16" s="93"/>
    </row>
    <row r="17" spans="1:20" s="24" customFormat="1" ht="22.5" customHeight="1">
      <c r="A17" s="126"/>
      <c r="B17" s="230"/>
      <c r="C17" s="231"/>
      <c r="D17" s="231"/>
      <c r="E17" s="231"/>
      <c r="F17" s="231"/>
      <c r="G17" s="231"/>
      <c r="H17" s="231"/>
      <c r="I17" s="231"/>
      <c r="J17" s="232"/>
      <c r="K17" s="230"/>
      <c r="L17" s="231"/>
      <c r="M17" s="231"/>
      <c r="N17" s="231"/>
      <c r="O17" s="231"/>
      <c r="P17" s="231"/>
      <c r="Q17" s="231"/>
      <c r="R17" s="231"/>
      <c r="S17" s="231"/>
      <c r="T17" s="232"/>
    </row>
    <row r="19" spans="1:20" s="4" customFormat="1" ht="16.5">
      <c r="A19" s="11" t="s">
        <v>113</v>
      </c>
      <c r="B19" s="6"/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  <c r="P19" s="8"/>
      <c r="Q19" s="5"/>
      <c r="S19" s="5"/>
      <c r="T19" s="5"/>
    </row>
    <row r="20" spans="1:20" s="4" customFormat="1" ht="23.25" customHeight="1">
      <c r="A20" s="87" t="s">
        <v>24</v>
      </c>
      <c r="B20" s="87"/>
      <c r="C20" s="87"/>
      <c r="D20" s="87"/>
      <c r="E20" s="89" t="s">
        <v>116</v>
      </c>
      <c r="F20" s="89"/>
      <c r="G20" s="89" t="s">
        <v>134</v>
      </c>
      <c r="H20" s="89"/>
      <c r="I20" s="89" t="s">
        <v>154</v>
      </c>
      <c r="J20" s="89"/>
      <c r="K20" s="89" t="s">
        <v>133</v>
      </c>
      <c r="L20" s="89"/>
      <c r="M20" s="89" t="s">
        <v>45</v>
      </c>
      <c r="N20" s="89"/>
      <c r="O20" s="95" t="s">
        <v>48</v>
      </c>
      <c r="P20" s="95" t="s">
        <v>46</v>
      </c>
      <c r="Q20" s="90" t="str">
        <f>Q1</f>
        <v>수강자수
(3기)</v>
      </c>
      <c r="R20" s="89" t="s">
        <v>10</v>
      </c>
      <c r="S20" s="89"/>
      <c r="T20" s="89" t="s">
        <v>151</v>
      </c>
    </row>
    <row r="21" spans="1:20" s="4" customFormat="1" ht="33" customHeight="1">
      <c r="A21" s="88"/>
      <c r="B21" s="88"/>
      <c r="C21" s="88"/>
      <c r="D21" s="88"/>
      <c r="E21" s="69" t="s">
        <v>11</v>
      </c>
      <c r="F21" s="69" t="s">
        <v>16</v>
      </c>
      <c r="G21" s="69" t="s">
        <v>11</v>
      </c>
      <c r="H21" s="69" t="s">
        <v>16</v>
      </c>
      <c r="I21" s="69" t="s">
        <v>11</v>
      </c>
      <c r="J21" s="69" t="s">
        <v>16</v>
      </c>
      <c r="K21" s="69" t="s">
        <v>11</v>
      </c>
      <c r="L21" s="69" t="s">
        <v>16</v>
      </c>
      <c r="M21" s="69" t="s">
        <v>11</v>
      </c>
      <c r="N21" s="69" t="s">
        <v>16</v>
      </c>
      <c r="O21" s="96"/>
      <c r="P21" s="97"/>
      <c r="Q21" s="90"/>
      <c r="R21" s="78" t="s">
        <v>98</v>
      </c>
      <c r="S21" s="68" t="s">
        <v>16</v>
      </c>
      <c r="T21" s="94"/>
    </row>
    <row r="22" spans="1:24" ht="19.5" customHeight="1">
      <c r="A22" s="75">
        <v>1</v>
      </c>
      <c r="B22" s="152" t="s">
        <v>188</v>
      </c>
      <c r="C22" s="152"/>
      <c r="D22" s="152"/>
      <c r="E22" s="72">
        <v>14</v>
      </c>
      <c r="F22" s="72">
        <v>14</v>
      </c>
      <c r="G22" s="72">
        <v>0</v>
      </c>
      <c r="H22" s="72">
        <v>7</v>
      </c>
      <c r="I22" s="72">
        <v>1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59">
        <f aca="true" t="shared" si="2" ref="O22:P26">SUM(E22,G22,I22,K22,M22)</f>
        <v>15</v>
      </c>
      <c r="P22" s="59">
        <f t="shared" si="2"/>
        <v>21</v>
      </c>
      <c r="Q22" s="144">
        <f>Q3</f>
        <v>25</v>
      </c>
      <c r="R22" s="146">
        <f>R3</f>
        <v>1</v>
      </c>
      <c r="S22" s="146">
        <f>S3</f>
        <v>0.84</v>
      </c>
      <c r="T22" s="149" t="str">
        <f>T3</f>
        <v>375(학생)/ 525(학부모)</v>
      </c>
      <c r="X22" s="5" t="s">
        <v>8</v>
      </c>
    </row>
    <row r="23" spans="1:20" ht="19.5" customHeight="1">
      <c r="A23" s="76">
        <v>2</v>
      </c>
      <c r="B23" s="151" t="s">
        <v>43</v>
      </c>
      <c r="C23" s="151"/>
      <c r="D23" s="151"/>
      <c r="E23" s="73">
        <v>14</v>
      </c>
      <c r="F23" s="73">
        <v>14</v>
      </c>
      <c r="G23" s="73">
        <v>1</v>
      </c>
      <c r="H23" s="73">
        <v>7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60">
        <f t="shared" si="2"/>
        <v>15</v>
      </c>
      <c r="P23" s="60">
        <f t="shared" si="2"/>
        <v>21</v>
      </c>
      <c r="Q23" s="145"/>
      <c r="R23" s="147"/>
      <c r="S23" s="147"/>
      <c r="T23" s="150"/>
    </row>
    <row r="24" spans="1:20" ht="19.5" customHeight="1">
      <c r="A24" s="76">
        <v>3</v>
      </c>
      <c r="B24" s="151" t="s">
        <v>38</v>
      </c>
      <c r="C24" s="151"/>
      <c r="D24" s="151"/>
      <c r="E24" s="70">
        <v>15</v>
      </c>
      <c r="F24" s="70">
        <v>12</v>
      </c>
      <c r="G24" s="70">
        <v>0</v>
      </c>
      <c r="H24" s="70">
        <v>8</v>
      </c>
      <c r="I24" s="70">
        <v>0</v>
      </c>
      <c r="J24" s="70">
        <v>1</v>
      </c>
      <c r="K24" s="70">
        <v>0</v>
      </c>
      <c r="L24" s="70">
        <v>0</v>
      </c>
      <c r="M24" s="70">
        <v>0</v>
      </c>
      <c r="N24" s="70">
        <v>0</v>
      </c>
      <c r="O24" s="60">
        <f t="shared" si="2"/>
        <v>15</v>
      </c>
      <c r="P24" s="60">
        <f t="shared" si="2"/>
        <v>21</v>
      </c>
      <c r="Q24" s="145"/>
      <c r="R24" s="147"/>
      <c r="S24" s="147"/>
      <c r="T24" s="150"/>
    </row>
    <row r="25" spans="1:20" ht="19.5" customHeight="1">
      <c r="A25" s="76">
        <v>4</v>
      </c>
      <c r="B25" s="151" t="s">
        <v>100</v>
      </c>
      <c r="C25" s="151"/>
      <c r="D25" s="151"/>
      <c r="E25" s="70">
        <v>14</v>
      </c>
      <c r="F25" s="70">
        <v>10</v>
      </c>
      <c r="G25" s="70">
        <v>1</v>
      </c>
      <c r="H25" s="70">
        <v>8</v>
      </c>
      <c r="I25" s="70">
        <v>0</v>
      </c>
      <c r="J25" s="70">
        <v>3</v>
      </c>
      <c r="K25" s="70">
        <v>0</v>
      </c>
      <c r="L25" s="70">
        <v>0</v>
      </c>
      <c r="M25" s="70">
        <v>0</v>
      </c>
      <c r="N25" s="70">
        <v>0</v>
      </c>
      <c r="O25" s="60">
        <f t="shared" si="2"/>
        <v>15</v>
      </c>
      <c r="P25" s="60">
        <f t="shared" si="2"/>
        <v>21</v>
      </c>
      <c r="Q25" s="145"/>
      <c r="R25" s="147"/>
      <c r="S25" s="147"/>
      <c r="T25" s="150"/>
    </row>
    <row r="26" spans="1:20" ht="19.5" customHeight="1">
      <c r="A26" s="76">
        <v>5</v>
      </c>
      <c r="B26" s="151" t="s">
        <v>208</v>
      </c>
      <c r="C26" s="151"/>
      <c r="D26" s="151"/>
      <c r="E26" s="73">
        <v>13</v>
      </c>
      <c r="F26" s="73">
        <v>13</v>
      </c>
      <c r="G26" s="73">
        <v>1</v>
      </c>
      <c r="H26" s="73">
        <v>8</v>
      </c>
      <c r="I26" s="73">
        <v>1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60">
        <f t="shared" si="2"/>
        <v>15</v>
      </c>
      <c r="P26" s="60">
        <f t="shared" si="2"/>
        <v>21</v>
      </c>
      <c r="Q26" s="145"/>
      <c r="R26" s="148"/>
      <c r="S26" s="148"/>
      <c r="T26" s="150"/>
    </row>
    <row r="27" spans="1:20" ht="30" customHeight="1">
      <c r="A27" s="123" t="s">
        <v>14</v>
      </c>
      <c r="B27" s="123"/>
      <c r="C27" s="123"/>
      <c r="D27" s="123"/>
      <c r="E27" s="74">
        <f aca="true" t="shared" si="3" ref="E27:N27">SUM(E22:E26)</f>
        <v>70</v>
      </c>
      <c r="F27" s="74">
        <f t="shared" si="3"/>
        <v>63</v>
      </c>
      <c r="G27" s="74">
        <f t="shared" si="3"/>
        <v>3</v>
      </c>
      <c r="H27" s="74">
        <f t="shared" si="3"/>
        <v>38</v>
      </c>
      <c r="I27" s="74">
        <f t="shared" si="3"/>
        <v>2</v>
      </c>
      <c r="J27" s="74">
        <f t="shared" si="3"/>
        <v>4</v>
      </c>
      <c r="K27" s="74">
        <f t="shared" si="3"/>
        <v>0</v>
      </c>
      <c r="L27" s="74">
        <f t="shared" si="3"/>
        <v>0</v>
      </c>
      <c r="M27" s="74">
        <f t="shared" si="3"/>
        <v>0</v>
      </c>
      <c r="N27" s="74">
        <f t="shared" si="3"/>
        <v>0</v>
      </c>
      <c r="O27" s="61">
        <f>(E27*5)+(G27*4)+(I27*3)+(K27*2)+(M27*1)</f>
        <v>368</v>
      </c>
      <c r="P27" s="61">
        <f>(F27*5)+(H27*4)+(J27*3)+(L27*2)+(N27*1)</f>
        <v>479</v>
      </c>
      <c r="Q27" s="123"/>
      <c r="R27" s="123"/>
      <c r="S27" s="123"/>
      <c r="T27" s="123"/>
    </row>
  </sheetData>
  <mergeCells count="62">
    <mergeCell ref="A20:D21"/>
    <mergeCell ref="E20:F20"/>
    <mergeCell ref="G20:H20"/>
    <mergeCell ref="I20:J20"/>
    <mergeCell ref="Q20:Q21"/>
    <mergeCell ref="M20:N20"/>
    <mergeCell ref="K20:L20"/>
    <mergeCell ref="R20:S20"/>
    <mergeCell ref="T20:T21"/>
    <mergeCell ref="O20:O21"/>
    <mergeCell ref="P20:P21"/>
    <mergeCell ref="A10:A17"/>
    <mergeCell ref="B10:J10"/>
    <mergeCell ref="K10:T10"/>
    <mergeCell ref="B14:J14"/>
    <mergeCell ref="K14:T14"/>
    <mergeCell ref="B13:J13"/>
    <mergeCell ref="K13:T13"/>
    <mergeCell ref="B12:J12"/>
    <mergeCell ref="K12:T12"/>
    <mergeCell ref="B11:J11"/>
    <mergeCell ref="K11:T11"/>
    <mergeCell ref="B16:J16"/>
    <mergeCell ref="K16:T16"/>
    <mergeCell ref="B17:J17"/>
    <mergeCell ref="K17:T17"/>
    <mergeCell ref="B15:J15"/>
    <mergeCell ref="K15:T15"/>
    <mergeCell ref="T1:T2"/>
    <mergeCell ref="A1:B1"/>
    <mergeCell ref="C1:D2"/>
    <mergeCell ref="E1:F1"/>
    <mergeCell ref="G1:H1"/>
    <mergeCell ref="I1:J1"/>
    <mergeCell ref="K1:L1"/>
    <mergeCell ref="A2:B2"/>
    <mergeCell ref="R1:S1"/>
    <mergeCell ref="M1:N1"/>
    <mergeCell ref="O1:O2"/>
    <mergeCell ref="P1:P2"/>
    <mergeCell ref="Q1:Q2"/>
    <mergeCell ref="A3:A7"/>
    <mergeCell ref="B3:B7"/>
    <mergeCell ref="C4:C5"/>
    <mergeCell ref="C6:C7"/>
    <mergeCell ref="A8:D8"/>
    <mergeCell ref="A27:D27"/>
    <mergeCell ref="Q27:T27"/>
    <mergeCell ref="Q22:Q26"/>
    <mergeCell ref="S22:S26"/>
    <mergeCell ref="T22:T26"/>
    <mergeCell ref="R22:R26"/>
    <mergeCell ref="B23:D23"/>
    <mergeCell ref="B24:D24"/>
    <mergeCell ref="B25:D25"/>
    <mergeCell ref="B22:D22"/>
    <mergeCell ref="B26:D26"/>
    <mergeCell ref="Q3:Q7"/>
    <mergeCell ref="S3:S7"/>
    <mergeCell ref="T3:T7"/>
    <mergeCell ref="R3:R7"/>
    <mergeCell ref="Q8:T8"/>
  </mergeCells>
  <printOptions/>
  <pageMargins left="0.08888889104127884" right="0" top="0.590416669845581" bottom="0" header="0" footer="0"/>
  <pageSetup fitToHeight="0" fitToWidth="1" horizontalDpi="600" verticalDpi="600" orientation="landscape" paperSize="9" scale="67" copies="1"/>
</worksheet>
</file>

<file path=xl/worksheets/sheet1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X27"/>
  <sheetViews>
    <sheetView zoomScaleSheetLayoutView="75" workbookViewId="0" topLeftCell="A4">
      <selection activeCell="U8" sqref="U8"/>
    </sheetView>
  </sheetViews>
  <sheetFormatPr defaultColWidth="9.00390625" defaultRowHeight="16.5"/>
  <cols>
    <col min="1" max="1" width="5.625" style="6" customWidth="1"/>
    <col min="2" max="2" width="18.875" style="6" customWidth="1"/>
    <col min="3" max="3" width="8.625" style="6" customWidth="1"/>
    <col min="4" max="4" width="22.625" style="7" customWidth="1"/>
    <col min="5" max="14" width="7.625" style="7" customWidth="1"/>
    <col min="15" max="16" width="8.875" style="8" customWidth="1"/>
    <col min="17" max="17" width="9.00390625" style="5" bestFit="1" customWidth="1"/>
    <col min="18" max="18" width="9.00390625" style="4" bestFit="1" customWidth="1"/>
    <col min="19" max="19" width="9.50390625" style="5" bestFit="1" customWidth="1"/>
    <col min="20" max="20" width="28.125" style="5" customWidth="1"/>
    <col min="21" max="21" width="9.00390625" style="3" bestFit="1" customWidth="1"/>
  </cols>
  <sheetData>
    <row r="1" spans="1:20" ht="24.75" customHeight="1">
      <c r="A1" s="225" t="s">
        <v>15</v>
      </c>
      <c r="B1" s="225"/>
      <c r="C1" s="94" t="s">
        <v>13</v>
      </c>
      <c r="D1" s="94"/>
      <c r="E1" s="89" t="s">
        <v>116</v>
      </c>
      <c r="F1" s="89"/>
      <c r="G1" s="89" t="s">
        <v>134</v>
      </c>
      <c r="H1" s="89"/>
      <c r="I1" s="89" t="s">
        <v>154</v>
      </c>
      <c r="J1" s="89"/>
      <c r="K1" s="89" t="s">
        <v>133</v>
      </c>
      <c r="L1" s="89"/>
      <c r="M1" s="89" t="s">
        <v>45</v>
      </c>
      <c r="N1" s="89"/>
      <c r="O1" s="95" t="s">
        <v>48</v>
      </c>
      <c r="P1" s="95" t="s">
        <v>46</v>
      </c>
      <c r="Q1" s="90" t="s">
        <v>3</v>
      </c>
      <c r="R1" s="94" t="s">
        <v>10</v>
      </c>
      <c r="S1" s="94"/>
      <c r="T1" s="89" t="s">
        <v>151</v>
      </c>
    </row>
    <row r="2" spans="1:20" ht="34.5" customHeight="1">
      <c r="A2" s="225" t="s">
        <v>147</v>
      </c>
      <c r="B2" s="225"/>
      <c r="C2" s="226"/>
      <c r="D2" s="226"/>
      <c r="E2" s="68" t="s">
        <v>11</v>
      </c>
      <c r="F2" s="68" t="s">
        <v>16</v>
      </c>
      <c r="G2" s="68" t="s">
        <v>11</v>
      </c>
      <c r="H2" s="68" t="s">
        <v>16</v>
      </c>
      <c r="I2" s="68" t="s">
        <v>11</v>
      </c>
      <c r="J2" s="68" t="s">
        <v>16</v>
      </c>
      <c r="K2" s="68" t="s">
        <v>11</v>
      </c>
      <c r="L2" s="68" t="s">
        <v>16</v>
      </c>
      <c r="M2" s="68" t="s">
        <v>11</v>
      </c>
      <c r="N2" s="68" t="s">
        <v>16</v>
      </c>
      <c r="O2" s="95"/>
      <c r="P2" s="224"/>
      <c r="Q2" s="90"/>
      <c r="R2" s="78" t="s">
        <v>98</v>
      </c>
      <c r="S2" s="68" t="s">
        <v>16</v>
      </c>
      <c r="T2" s="89"/>
    </row>
    <row r="3" spans="1:20" ht="33.15">
      <c r="A3" s="111">
        <v>15</v>
      </c>
      <c r="B3" s="108" t="s">
        <v>50</v>
      </c>
      <c r="C3" s="64" t="s">
        <v>53</v>
      </c>
      <c r="D3" s="65" t="s">
        <v>64</v>
      </c>
      <c r="E3" s="72">
        <v>46</v>
      </c>
      <c r="F3" s="72">
        <v>51</v>
      </c>
      <c r="G3" s="72">
        <v>7</v>
      </c>
      <c r="H3" s="72">
        <v>22</v>
      </c>
      <c r="I3" s="72">
        <v>2</v>
      </c>
      <c r="J3" s="72">
        <v>0</v>
      </c>
      <c r="K3" s="72">
        <v>0</v>
      </c>
      <c r="L3" s="72">
        <v>0</v>
      </c>
      <c r="M3" s="72">
        <v>0</v>
      </c>
      <c r="N3" s="72">
        <v>0</v>
      </c>
      <c r="O3" s="59">
        <f aca="true" t="shared" si="0" ref="O3:P7">SUM(E3,G3,I3,K3,M3)</f>
        <v>55</v>
      </c>
      <c r="P3" s="59">
        <f t="shared" si="0"/>
        <v>73</v>
      </c>
      <c r="Q3" s="114">
        <v>94</v>
      </c>
      <c r="R3" s="117">
        <v>0.785</v>
      </c>
      <c r="S3" s="117">
        <f>P3/Q3</f>
        <v>0.776595744680851</v>
      </c>
      <c r="T3" s="119" t="s">
        <v>203</v>
      </c>
    </row>
    <row r="4" spans="1:20" ht="21.65" customHeight="1">
      <c r="A4" s="112"/>
      <c r="B4" s="109"/>
      <c r="C4" s="122" t="s">
        <v>200</v>
      </c>
      <c r="D4" s="66" t="s">
        <v>101</v>
      </c>
      <c r="E4" s="73">
        <v>42</v>
      </c>
      <c r="F4" s="73">
        <v>49</v>
      </c>
      <c r="G4" s="73">
        <v>9</v>
      </c>
      <c r="H4" s="73">
        <v>23</v>
      </c>
      <c r="I4" s="73">
        <v>4</v>
      </c>
      <c r="J4" s="73">
        <v>1</v>
      </c>
      <c r="K4" s="73">
        <v>0</v>
      </c>
      <c r="L4" s="73">
        <v>0</v>
      </c>
      <c r="M4" s="73">
        <v>0</v>
      </c>
      <c r="N4" s="73">
        <v>0</v>
      </c>
      <c r="O4" s="60">
        <f t="shared" si="0"/>
        <v>55</v>
      </c>
      <c r="P4" s="60">
        <f t="shared" si="0"/>
        <v>73</v>
      </c>
      <c r="Q4" s="115"/>
      <c r="R4" s="118"/>
      <c r="S4" s="118"/>
      <c r="T4" s="120"/>
    </row>
    <row r="5" spans="1:20" ht="32.1">
      <c r="A5" s="112"/>
      <c r="B5" s="109"/>
      <c r="C5" s="110"/>
      <c r="D5" s="65" t="s">
        <v>18</v>
      </c>
      <c r="E5" s="70">
        <v>43</v>
      </c>
      <c r="F5" s="70">
        <v>51</v>
      </c>
      <c r="G5" s="70">
        <v>6</v>
      </c>
      <c r="H5" s="70">
        <v>20</v>
      </c>
      <c r="I5" s="70">
        <v>6</v>
      </c>
      <c r="J5" s="70">
        <v>2</v>
      </c>
      <c r="K5" s="70">
        <v>0</v>
      </c>
      <c r="L5" s="70">
        <v>0</v>
      </c>
      <c r="M5" s="70">
        <v>0</v>
      </c>
      <c r="N5" s="70">
        <v>0</v>
      </c>
      <c r="O5" s="60">
        <f t="shared" si="0"/>
        <v>55</v>
      </c>
      <c r="P5" s="60">
        <f t="shared" si="0"/>
        <v>73</v>
      </c>
      <c r="Q5" s="115"/>
      <c r="R5" s="118"/>
      <c r="S5" s="118"/>
      <c r="T5" s="120"/>
    </row>
    <row r="6" spans="1:20" ht="21.65" customHeight="1">
      <c r="A6" s="112"/>
      <c r="B6" s="109"/>
      <c r="C6" s="109" t="s">
        <v>202</v>
      </c>
      <c r="D6" s="67" t="s">
        <v>66</v>
      </c>
      <c r="E6" s="70">
        <v>42</v>
      </c>
      <c r="F6" s="70">
        <v>51</v>
      </c>
      <c r="G6" s="70">
        <v>9</v>
      </c>
      <c r="H6" s="70">
        <v>20</v>
      </c>
      <c r="I6" s="70">
        <v>4</v>
      </c>
      <c r="J6" s="70">
        <v>2</v>
      </c>
      <c r="K6" s="70">
        <v>0</v>
      </c>
      <c r="L6" s="70">
        <v>0</v>
      </c>
      <c r="M6" s="70">
        <v>0</v>
      </c>
      <c r="N6" s="70">
        <v>0</v>
      </c>
      <c r="O6" s="60">
        <f t="shared" si="0"/>
        <v>55</v>
      </c>
      <c r="P6" s="60">
        <f t="shared" si="0"/>
        <v>73</v>
      </c>
      <c r="Q6" s="115"/>
      <c r="R6" s="118"/>
      <c r="S6" s="118"/>
      <c r="T6" s="120"/>
    </row>
    <row r="7" spans="1:21" ht="32.1">
      <c r="A7" s="113"/>
      <c r="B7" s="110"/>
      <c r="C7" s="110"/>
      <c r="D7" s="67" t="s">
        <v>61</v>
      </c>
      <c r="E7" s="73">
        <v>36</v>
      </c>
      <c r="F7" s="73">
        <v>50</v>
      </c>
      <c r="G7" s="73">
        <v>8</v>
      </c>
      <c r="H7" s="73">
        <v>21</v>
      </c>
      <c r="I7" s="73">
        <v>11</v>
      </c>
      <c r="J7" s="73">
        <v>2</v>
      </c>
      <c r="K7" s="73">
        <v>0</v>
      </c>
      <c r="L7" s="73">
        <v>0</v>
      </c>
      <c r="M7" s="73">
        <v>0</v>
      </c>
      <c r="N7" s="73">
        <v>0</v>
      </c>
      <c r="O7" s="60">
        <f t="shared" si="0"/>
        <v>55</v>
      </c>
      <c r="P7" s="60">
        <f t="shared" si="0"/>
        <v>73</v>
      </c>
      <c r="Q7" s="116"/>
      <c r="R7" s="118"/>
      <c r="S7" s="118"/>
      <c r="T7" s="121"/>
      <c r="U7" s="3" t="s">
        <v>128</v>
      </c>
    </row>
    <row r="8" spans="1:20" ht="30" customHeight="1">
      <c r="A8" s="123" t="s">
        <v>14</v>
      </c>
      <c r="B8" s="123"/>
      <c r="C8" s="123"/>
      <c r="D8" s="123"/>
      <c r="E8" s="74">
        <f aca="true" t="shared" si="1" ref="E8:N8">SUM(E3:E7)</f>
        <v>209</v>
      </c>
      <c r="F8" s="74">
        <f t="shared" si="1"/>
        <v>252</v>
      </c>
      <c r="G8" s="74">
        <f t="shared" si="1"/>
        <v>39</v>
      </c>
      <c r="H8" s="74">
        <f t="shared" si="1"/>
        <v>106</v>
      </c>
      <c r="I8" s="74">
        <f t="shared" si="1"/>
        <v>27</v>
      </c>
      <c r="J8" s="74">
        <f t="shared" si="1"/>
        <v>7</v>
      </c>
      <c r="K8" s="74">
        <f t="shared" si="1"/>
        <v>0</v>
      </c>
      <c r="L8" s="74">
        <f t="shared" si="1"/>
        <v>0</v>
      </c>
      <c r="M8" s="74">
        <f t="shared" si="1"/>
        <v>0</v>
      </c>
      <c r="N8" s="74">
        <f t="shared" si="1"/>
        <v>0</v>
      </c>
      <c r="O8" s="61">
        <f>(E8*5)+(G8*4)+(I8*3)+(K8*2)+(M8*1)</f>
        <v>1282</v>
      </c>
      <c r="P8" s="61">
        <f>(F8*5)+(H8*4)+(J8*3)+(L8*2)+(N8*1)</f>
        <v>1705</v>
      </c>
      <c r="Q8" s="123" t="s">
        <v>158</v>
      </c>
      <c r="R8" s="123"/>
      <c r="S8" s="123"/>
      <c r="T8" s="123"/>
    </row>
    <row r="10" spans="1:20" s="24" customFormat="1" ht="24" customHeight="1">
      <c r="A10" s="124" t="s">
        <v>49</v>
      </c>
      <c r="B10" s="127" t="s">
        <v>132</v>
      </c>
      <c r="C10" s="128"/>
      <c r="D10" s="128"/>
      <c r="E10" s="128"/>
      <c r="F10" s="128"/>
      <c r="G10" s="128"/>
      <c r="H10" s="128"/>
      <c r="I10" s="128"/>
      <c r="J10" s="129"/>
      <c r="K10" s="127" t="s">
        <v>144</v>
      </c>
      <c r="L10" s="128"/>
      <c r="M10" s="128"/>
      <c r="N10" s="128"/>
      <c r="O10" s="128"/>
      <c r="P10" s="128"/>
      <c r="Q10" s="128"/>
      <c r="R10" s="128"/>
      <c r="S10" s="128"/>
      <c r="T10" s="129"/>
    </row>
    <row r="11" spans="1:20" s="24" customFormat="1" ht="22.5" customHeight="1">
      <c r="A11" s="125"/>
      <c r="B11" s="98" t="s">
        <v>22</v>
      </c>
      <c r="C11" s="92"/>
      <c r="D11" s="92"/>
      <c r="E11" s="92"/>
      <c r="F11" s="92"/>
      <c r="G11" s="92"/>
      <c r="H11" s="92"/>
      <c r="I11" s="92"/>
      <c r="J11" s="93"/>
      <c r="K11" s="91" t="s">
        <v>110</v>
      </c>
      <c r="L11" s="92"/>
      <c r="M11" s="92"/>
      <c r="N11" s="92"/>
      <c r="O11" s="92"/>
      <c r="P11" s="92"/>
      <c r="Q11" s="92"/>
      <c r="R11" s="92"/>
      <c r="S11" s="92"/>
      <c r="T11" s="93"/>
    </row>
    <row r="12" spans="1:20" s="24" customFormat="1" ht="22.5" customHeight="1">
      <c r="A12" s="124"/>
      <c r="B12" s="98" t="s">
        <v>86</v>
      </c>
      <c r="C12" s="92"/>
      <c r="D12" s="92"/>
      <c r="E12" s="92"/>
      <c r="F12" s="92"/>
      <c r="G12" s="92"/>
      <c r="H12" s="92"/>
      <c r="I12" s="92"/>
      <c r="J12" s="93"/>
      <c r="K12" s="91" t="s">
        <v>183</v>
      </c>
      <c r="L12" s="92"/>
      <c r="M12" s="92"/>
      <c r="N12" s="92"/>
      <c r="O12" s="92"/>
      <c r="P12" s="92"/>
      <c r="Q12" s="92"/>
      <c r="R12" s="92"/>
      <c r="S12" s="92"/>
      <c r="T12" s="93"/>
    </row>
    <row r="13" spans="1:20" s="24" customFormat="1" ht="22.5" customHeight="1">
      <c r="A13" s="124"/>
      <c r="B13" s="98"/>
      <c r="C13" s="92"/>
      <c r="D13" s="92"/>
      <c r="E13" s="92"/>
      <c r="F13" s="92"/>
      <c r="G13" s="92"/>
      <c r="H13" s="92"/>
      <c r="I13" s="92"/>
      <c r="J13" s="93"/>
      <c r="K13" s="98" t="s">
        <v>71</v>
      </c>
      <c r="L13" s="92"/>
      <c r="M13" s="92"/>
      <c r="N13" s="92"/>
      <c r="O13" s="92"/>
      <c r="P13" s="92"/>
      <c r="Q13" s="92"/>
      <c r="R13" s="92"/>
      <c r="S13" s="92"/>
      <c r="T13" s="93"/>
    </row>
    <row r="14" spans="1:20" s="24" customFormat="1" ht="22.5" customHeight="1">
      <c r="A14" s="125"/>
      <c r="B14" s="98"/>
      <c r="C14" s="92"/>
      <c r="D14" s="92"/>
      <c r="E14" s="92"/>
      <c r="F14" s="92"/>
      <c r="G14" s="92"/>
      <c r="H14" s="92"/>
      <c r="I14" s="92"/>
      <c r="J14" s="93"/>
      <c r="K14" s="91" t="s">
        <v>108</v>
      </c>
      <c r="L14" s="92"/>
      <c r="M14" s="92"/>
      <c r="N14" s="92"/>
      <c r="O14" s="92"/>
      <c r="P14" s="92"/>
      <c r="Q14" s="92"/>
      <c r="R14" s="92"/>
      <c r="S14" s="92"/>
      <c r="T14" s="93"/>
    </row>
    <row r="15" spans="1:20" s="24" customFormat="1" ht="22.5" customHeight="1">
      <c r="A15" s="125"/>
      <c r="B15" s="98"/>
      <c r="C15" s="92"/>
      <c r="D15" s="92"/>
      <c r="E15" s="92"/>
      <c r="F15" s="92"/>
      <c r="G15" s="92"/>
      <c r="H15" s="92"/>
      <c r="I15" s="92"/>
      <c r="J15" s="93"/>
      <c r="K15" s="98" t="s">
        <v>185</v>
      </c>
      <c r="L15" s="92"/>
      <c r="M15" s="92"/>
      <c r="N15" s="92"/>
      <c r="O15" s="92"/>
      <c r="P15" s="92"/>
      <c r="Q15" s="92"/>
      <c r="R15" s="92"/>
      <c r="S15" s="92"/>
      <c r="T15" s="93"/>
    </row>
    <row r="16" spans="1:20" s="24" customFormat="1" ht="22.5" customHeight="1">
      <c r="A16" s="125"/>
      <c r="B16" s="98"/>
      <c r="C16" s="92"/>
      <c r="D16" s="92"/>
      <c r="E16" s="92"/>
      <c r="F16" s="92"/>
      <c r="G16" s="92"/>
      <c r="H16" s="92"/>
      <c r="I16" s="92"/>
      <c r="J16" s="93"/>
      <c r="K16" s="98"/>
      <c r="L16" s="92"/>
      <c r="M16" s="92"/>
      <c r="N16" s="92"/>
      <c r="O16" s="92"/>
      <c r="P16" s="92"/>
      <c r="Q16" s="92"/>
      <c r="R16" s="92"/>
      <c r="S16" s="92"/>
      <c r="T16" s="93"/>
    </row>
    <row r="17" spans="1:20" s="24" customFormat="1" ht="22.5" customHeight="1">
      <c r="A17" s="126"/>
      <c r="B17" s="230"/>
      <c r="C17" s="231"/>
      <c r="D17" s="231"/>
      <c r="E17" s="231"/>
      <c r="F17" s="231"/>
      <c r="G17" s="231"/>
      <c r="H17" s="231"/>
      <c r="I17" s="231"/>
      <c r="J17" s="232"/>
      <c r="K17" s="230"/>
      <c r="L17" s="231"/>
      <c r="M17" s="231"/>
      <c r="N17" s="231"/>
      <c r="O17" s="231"/>
      <c r="P17" s="231"/>
      <c r="Q17" s="231"/>
      <c r="R17" s="231"/>
      <c r="S17" s="231"/>
      <c r="T17" s="232"/>
    </row>
    <row r="19" spans="1:20" s="4" customFormat="1" ht="16.5">
      <c r="A19" s="11" t="s">
        <v>113</v>
      </c>
      <c r="B19" s="6"/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  <c r="P19" s="8"/>
      <c r="Q19" s="5"/>
      <c r="S19" s="5"/>
      <c r="T19" s="5"/>
    </row>
    <row r="20" spans="1:20" s="4" customFormat="1" ht="23.25" customHeight="1">
      <c r="A20" s="87" t="s">
        <v>24</v>
      </c>
      <c r="B20" s="87"/>
      <c r="C20" s="87"/>
      <c r="D20" s="87"/>
      <c r="E20" s="89" t="s">
        <v>116</v>
      </c>
      <c r="F20" s="89"/>
      <c r="G20" s="89" t="s">
        <v>134</v>
      </c>
      <c r="H20" s="89"/>
      <c r="I20" s="89" t="s">
        <v>154</v>
      </c>
      <c r="J20" s="89"/>
      <c r="K20" s="89" t="s">
        <v>133</v>
      </c>
      <c r="L20" s="89"/>
      <c r="M20" s="89" t="s">
        <v>45</v>
      </c>
      <c r="N20" s="89"/>
      <c r="O20" s="95" t="s">
        <v>48</v>
      </c>
      <c r="P20" s="95" t="s">
        <v>46</v>
      </c>
      <c r="Q20" s="90" t="str">
        <f>Q1</f>
        <v>수강자수
(3기)</v>
      </c>
      <c r="R20" s="89" t="s">
        <v>10</v>
      </c>
      <c r="S20" s="89"/>
      <c r="T20" s="89" t="s">
        <v>151</v>
      </c>
    </row>
    <row r="21" spans="1:20" s="4" customFormat="1" ht="33" customHeight="1">
      <c r="A21" s="88"/>
      <c r="B21" s="88"/>
      <c r="C21" s="88"/>
      <c r="D21" s="88"/>
      <c r="E21" s="69" t="s">
        <v>11</v>
      </c>
      <c r="F21" s="69" t="s">
        <v>16</v>
      </c>
      <c r="G21" s="69" t="s">
        <v>11</v>
      </c>
      <c r="H21" s="69" t="s">
        <v>16</v>
      </c>
      <c r="I21" s="69" t="s">
        <v>11</v>
      </c>
      <c r="J21" s="69" t="s">
        <v>16</v>
      </c>
      <c r="K21" s="69" t="s">
        <v>11</v>
      </c>
      <c r="L21" s="69" t="s">
        <v>16</v>
      </c>
      <c r="M21" s="69" t="s">
        <v>11</v>
      </c>
      <c r="N21" s="69" t="s">
        <v>16</v>
      </c>
      <c r="O21" s="96"/>
      <c r="P21" s="97"/>
      <c r="Q21" s="90"/>
      <c r="R21" s="78" t="s">
        <v>98</v>
      </c>
      <c r="S21" s="68" t="s">
        <v>16</v>
      </c>
      <c r="T21" s="94"/>
    </row>
    <row r="22" spans="1:24" ht="19.5" customHeight="1">
      <c r="A22" s="75">
        <v>1</v>
      </c>
      <c r="B22" s="152" t="s">
        <v>188</v>
      </c>
      <c r="C22" s="152"/>
      <c r="D22" s="152"/>
      <c r="E22" s="72">
        <v>45</v>
      </c>
      <c r="F22" s="72">
        <v>46</v>
      </c>
      <c r="G22" s="72">
        <v>7</v>
      </c>
      <c r="H22" s="72">
        <v>27</v>
      </c>
      <c r="I22" s="72">
        <v>3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59">
        <f aca="true" t="shared" si="2" ref="O22:P26">SUM(E22,G22,I22,K22,M22)</f>
        <v>55</v>
      </c>
      <c r="P22" s="59">
        <f t="shared" si="2"/>
        <v>73</v>
      </c>
      <c r="Q22" s="144">
        <f>Q3</f>
        <v>94</v>
      </c>
      <c r="R22" s="146">
        <f>R3</f>
        <v>0.785</v>
      </c>
      <c r="S22" s="146">
        <f>S3</f>
        <v>0.776595744680851</v>
      </c>
      <c r="T22" s="149" t="str">
        <f>T3</f>
        <v>1,375(학생)/ 1,825(학부모)</v>
      </c>
      <c r="X22" s="5" t="s">
        <v>8</v>
      </c>
    </row>
    <row r="23" spans="1:20" ht="19.5" customHeight="1">
      <c r="A23" s="76">
        <v>2</v>
      </c>
      <c r="B23" s="151" t="s">
        <v>43</v>
      </c>
      <c r="C23" s="151"/>
      <c r="D23" s="151"/>
      <c r="E23" s="73">
        <v>42</v>
      </c>
      <c r="F23" s="73">
        <v>48</v>
      </c>
      <c r="G23" s="73">
        <v>10</v>
      </c>
      <c r="H23" s="73">
        <v>24</v>
      </c>
      <c r="I23" s="73">
        <v>3</v>
      </c>
      <c r="J23" s="73">
        <v>1</v>
      </c>
      <c r="K23" s="73">
        <v>0</v>
      </c>
      <c r="L23" s="73">
        <v>0</v>
      </c>
      <c r="M23" s="73">
        <v>0</v>
      </c>
      <c r="N23" s="73">
        <v>0</v>
      </c>
      <c r="O23" s="60">
        <f t="shared" si="2"/>
        <v>55</v>
      </c>
      <c r="P23" s="60">
        <f t="shared" si="2"/>
        <v>73</v>
      </c>
      <c r="Q23" s="145"/>
      <c r="R23" s="147"/>
      <c r="S23" s="147"/>
      <c r="T23" s="150"/>
    </row>
    <row r="24" spans="1:20" ht="19.5" customHeight="1">
      <c r="A24" s="76">
        <v>3</v>
      </c>
      <c r="B24" s="151" t="s">
        <v>38</v>
      </c>
      <c r="C24" s="151"/>
      <c r="D24" s="151"/>
      <c r="E24" s="70">
        <v>41</v>
      </c>
      <c r="F24" s="70">
        <v>44</v>
      </c>
      <c r="G24" s="70">
        <v>10</v>
      </c>
      <c r="H24" s="70">
        <v>28</v>
      </c>
      <c r="I24" s="70">
        <v>4</v>
      </c>
      <c r="J24" s="70">
        <v>1</v>
      </c>
      <c r="K24" s="70">
        <v>0</v>
      </c>
      <c r="L24" s="70">
        <v>0</v>
      </c>
      <c r="M24" s="70">
        <v>0</v>
      </c>
      <c r="N24" s="70">
        <v>0</v>
      </c>
      <c r="O24" s="60">
        <f t="shared" si="2"/>
        <v>55</v>
      </c>
      <c r="P24" s="60">
        <f t="shared" si="2"/>
        <v>73</v>
      </c>
      <c r="Q24" s="145"/>
      <c r="R24" s="147"/>
      <c r="S24" s="147"/>
      <c r="T24" s="150"/>
    </row>
    <row r="25" spans="1:20" ht="19.5" customHeight="1">
      <c r="A25" s="76">
        <v>4</v>
      </c>
      <c r="B25" s="151" t="s">
        <v>100</v>
      </c>
      <c r="C25" s="151"/>
      <c r="D25" s="151"/>
      <c r="E25" s="70">
        <v>40</v>
      </c>
      <c r="F25" s="70">
        <v>44</v>
      </c>
      <c r="G25" s="70">
        <v>9</v>
      </c>
      <c r="H25" s="70">
        <v>21</v>
      </c>
      <c r="I25" s="70">
        <v>6</v>
      </c>
      <c r="J25" s="70">
        <v>8</v>
      </c>
      <c r="K25" s="70">
        <v>0</v>
      </c>
      <c r="L25" s="70">
        <v>0</v>
      </c>
      <c r="M25" s="70">
        <v>0</v>
      </c>
      <c r="N25" s="70">
        <v>0</v>
      </c>
      <c r="O25" s="60">
        <f t="shared" si="2"/>
        <v>55</v>
      </c>
      <c r="P25" s="60">
        <f t="shared" si="2"/>
        <v>73</v>
      </c>
      <c r="Q25" s="145"/>
      <c r="R25" s="147"/>
      <c r="S25" s="147"/>
      <c r="T25" s="150"/>
    </row>
    <row r="26" spans="1:20" ht="19.5" customHeight="1">
      <c r="A26" s="76">
        <v>5</v>
      </c>
      <c r="B26" s="151" t="s">
        <v>208</v>
      </c>
      <c r="C26" s="151"/>
      <c r="D26" s="151"/>
      <c r="E26" s="73">
        <v>43</v>
      </c>
      <c r="F26" s="73">
        <v>48</v>
      </c>
      <c r="G26" s="73">
        <v>3</v>
      </c>
      <c r="H26" s="73">
        <v>23</v>
      </c>
      <c r="I26" s="73">
        <v>9</v>
      </c>
      <c r="J26" s="73">
        <v>2</v>
      </c>
      <c r="K26" s="73">
        <v>0</v>
      </c>
      <c r="L26" s="73">
        <v>0</v>
      </c>
      <c r="M26" s="73">
        <v>0</v>
      </c>
      <c r="N26" s="73">
        <v>0</v>
      </c>
      <c r="O26" s="60">
        <f t="shared" si="2"/>
        <v>55</v>
      </c>
      <c r="P26" s="60">
        <f t="shared" si="2"/>
        <v>73</v>
      </c>
      <c r="Q26" s="145"/>
      <c r="R26" s="148"/>
      <c r="S26" s="148"/>
      <c r="T26" s="150"/>
    </row>
    <row r="27" spans="1:20" ht="30" customHeight="1">
      <c r="A27" s="123" t="s">
        <v>14</v>
      </c>
      <c r="B27" s="123"/>
      <c r="C27" s="123"/>
      <c r="D27" s="123"/>
      <c r="E27" s="74">
        <f aca="true" t="shared" si="3" ref="E27:N27">SUM(E22:E26)</f>
        <v>211</v>
      </c>
      <c r="F27" s="74">
        <f t="shared" si="3"/>
        <v>230</v>
      </c>
      <c r="G27" s="74">
        <f t="shared" si="3"/>
        <v>39</v>
      </c>
      <c r="H27" s="74">
        <f t="shared" si="3"/>
        <v>123</v>
      </c>
      <c r="I27" s="74">
        <f t="shared" si="3"/>
        <v>25</v>
      </c>
      <c r="J27" s="74">
        <f t="shared" si="3"/>
        <v>12</v>
      </c>
      <c r="K27" s="74">
        <f t="shared" si="3"/>
        <v>0</v>
      </c>
      <c r="L27" s="74">
        <f t="shared" si="3"/>
        <v>0</v>
      </c>
      <c r="M27" s="74">
        <f t="shared" si="3"/>
        <v>0</v>
      </c>
      <c r="N27" s="74">
        <f t="shared" si="3"/>
        <v>0</v>
      </c>
      <c r="O27" s="61">
        <f>(E27*5)+(G27*4)+(I27*3)+(K27*2)+(M27*1)</f>
        <v>1286</v>
      </c>
      <c r="P27" s="61">
        <f>(F27*5)+(H27*4)+(J27*3)+(L27*2)+(N27*1)</f>
        <v>1678</v>
      </c>
      <c r="Q27" s="123"/>
      <c r="R27" s="123"/>
      <c r="S27" s="123"/>
      <c r="T27" s="123"/>
    </row>
  </sheetData>
  <mergeCells count="62">
    <mergeCell ref="A20:D21"/>
    <mergeCell ref="E20:F20"/>
    <mergeCell ref="G20:H20"/>
    <mergeCell ref="I20:J20"/>
    <mergeCell ref="Q20:Q21"/>
    <mergeCell ref="M20:N20"/>
    <mergeCell ref="K20:L20"/>
    <mergeCell ref="R20:S20"/>
    <mergeCell ref="T20:T21"/>
    <mergeCell ref="O20:O21"/>
    <mergeCell ref="P20:P21"/>
    <mergeCell ref="A10:A17"/>
    <mergeCell ref="B10:J10"/>
    <mergeCell ref="K10:T10"/>
    <mergeCell ref="B14:J14"/>
    <mergeCell ref="K14:T14"/>
    <mergeCell ref="B13:J13"/>
    <mergeCell ref="K13:T13"/>
    <mergeCell ref="B12:J12"/>
    <mergeCell ref="K12:T12"/>
    <mergeCell ref="B11:J11"/>
    <mergeCell ref="K11:T11"/>
    <mergeCell ref="B16:J16"/>
    <mergeCell ref="K16:T16"/>
    <mergeCell ref="B17:J17"/>
    <mergeCell ref="K17:T17"/>
    <mergeCell ref="B15:J15"/>
    <mergeCell ref="K15:T15"/>
    <mergeCell ref="T1:T2"/>
    <mergeCell ref="A1:B1"/>
    <mergeCell ref="C1:D2"/>
    <mergeCell ref="E1:F1"/>
    <mergeCell ref="G1:H1"/>
    <mergeCell ref="I1:J1"/>
    <mergeCell ref="K1:L1"/>
    <mergeCell ref="A2:B2"/>
    <mergeCell ref="R1:S1"/>
    <mergeCell ref="M1:N1"/>
    <mergeCell ref="O1:O2"/>
    <mergeCell ref="P1:P2"/>
    <mergeCell ref="Q1:Q2"/>
    <mergeCell ref="A3:A7"/>
    <mergeCell ref="B3:B7"/>
    <mergeCell ref="C4:C5"/>
    <mergeCell ref="C6:C7"/>
    <mergeCell ref="A8:D8"/>
    <mergeCell ref="A27:D27"/>
    <mergeCell ref="Q27:T27"/>
    <mergeCell ref="Q22:Q26"/>
    <mergeCell ref="S22:S26"/>
    <mergeCell ref="T22:T26"/>
    <mergeCell ref="R22:R26"/>
    <mergeCell ref="B23:D23"/>
    <mergeCell ref="B24:D24"/>
    <mergeCell ref="B25:D25"/>
    <mergeCell ref="B22:D22"/>
    <mergeCell ref="B26:D26"/>
    <mergeCell ref="Q3:Q7"/>
    <mergeCell ref="S3:S7"/>
    <mergeCell ref="T3:T7"/>
    <mergeCell ref="R3:R7"/>
    <mergeCell ref="Q8:T8"/>
  </mergeCells>
  <printOptions/>
  <pageMargins left="0.0625" right="0" top="0.590416669845581" bottom="0" header="0" footer="0"/>
  <pageSetup fitToHeight="0" fitToWidth="1" horizontalDpi="600" verticalDpi="600" orientation="landscape" paperSize="9" scale="67" copies="1"/>
</worksheet>
</file>

<file path=xl/worksheets/sheet1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X30"/>
  <sheetViews>
    <sheetView zoomScaleSheetLayoutView="75" workbookViewId="0" topLeftCell="A1">
      <selection activeCell="U8" sqref="U8"/>
    </sheetView>
  </sheetViews>
  <sheetFormatPr defaultColWidth="9.00390625" defaultRowHeight="16.5"/>
  <cols>
    <col min="1" max="1" width="5.625" style="6" customWidth="1"/>
    <col min="2" max="2" width="18.875" style="6" customWidth="1"/>
    <col min="3" max="3" width="8.625" style="6" customWidth="1"/>
    <col min="4" max="4" width="22.625" style="7" customWidth="1"/>
    <col min="5" max="14" width="7.625" style="7" customWidth="1"/>
    <col min="15" max="16" width="8.875" style="8" customWidth="1"/>
    <col min="17" max="17" width="9.00390625" style="5" bestFit="1" customWidth="1"/>
    <col min="18" max="18" width="9.00390625" style="4" bestFit="1" customWidth="1"/>
    <col min="19" max="19" width="9.50390625" style="5" bestFit="1" customWidth="1"/>
    <col min="20" max="20" width="28.125" style="5" customWidth="1"/>
    <col min="21" max="21" width="9.00390625" style="3" bestFit="1" customWidth="1"/>
  </cols>
  <sheetData>
    <row r="1" spans="1:20" ht="24.75" customHeight="1">
      <c r="A1" s="225" t="s">
        <v>15</v>
      </c>
      <c r="B1" s="225"/>
      <c r="C1" s="94" t="s">
        <v>13</v>
      </c>
      <c r="D1" s="94"/>
      <c r="E1" s="89" t="s">
        <v>116</v>
      </c>
      <c r="F1" s="89"/>
      <c r="G1" s="89" t="s">
        <v>134</v>
      </c>
      <c r="H1" s="89"/>
      <c r="I1" s="89" t="s">
        <v>154</v>
      </c>
      <c r="J1" s="89"/>
      <c r="K1" s="89" t="s">
        <v>133</v>
      </c>
      <c r="L1" s="89"/>
      <c r="M1" s="89" t="s">
        <v>45</v>
      </c>
      <c r="N1" s="89"/>
      <c r="O1" s="95" t="s">
        <v>48</v>
      </c>
      <c r="P1" s="95" t="s">
        <v>46</v>
      </c>
      <c r="Q1" s="90" t="s">
        <v>3</v>
      </c>
      <c r="R1" s="94" t="s">
        <v>10</v>
      </c>
      <c r="S1" s="94"/>
      <c r="T1" s="89" t="s">
        <v>151</v>
      </c>
    </row>
    <row r="2" spans="1:20" ht="32.25" customHeight="1">
      <c r="A2" s="225" t="s">
        <v>147</v>
      </c>
      <c r="B2" s="225"/>
      <c r="C2" s="226"/>
      <c r="D2" s="226"/>
      <c r="E2" s="68" t="s">
        <v>11</v>
      </c>
      <c r="F2" s="68" t="s">
        <v>16</v>
      </c>
      <c r="G2" s="68" t="s">
        <v>11</v>
      </c>
      <c r="H2" s="68" t="s">
        <v>16</v>
      </c>
      <c r="I2" s="68" t="s">
        <v>11</v>
      </c>
      <c r="J2" s="68" t="s">
        <v>16</v>
      </c>
      <c r="K2" s="68" t="s">
        <v>11</v>
      </c>
      <c r="L2" s="68" t="s">
        <v>16</v>
      </c>
      <c r="M2" s="68" t="s">
        <v>11</v>
      </c>
      <c r="N2" s="68" t="s">
        <v>16</v>
      </c>
      <c r="O2" s="95"/>
      <c r="P2" s="224"/>
      <c r="Q2" s="90"/>
      <c r="R2" s="78" t="s">
        <v>98</v>
      </c>
      <c r="S2" s="68" t="s">
        <v>16</v>
      </c>
      <c r="T2" s="89"/>
    </row>
    <row r="3" spans="1:20" ht="33.15">
      <c r="A3" s="111">
        <v>16</v>
      </c>
      <c r="B3" s="108" t="s">
        <v>2</v>
      </c>
      <c r="C3" s="64" t="s">
        <v>53</v>
      </c>
      <c r="D3" s="65" t="s">
        <v>64</v>
      </c>
      <c r="E3" s="72">
        <v>10</v>
      </c>
      <c r="F3" s="72">
        <v>13</v>
      </c>
      <c r="G3" s="72">
        <v>2</v>
      </c>
      <c r="H3" s="72">
        <v>6</v>
      </c>
      <c r="I3" s="72">
        <v>0</v>
      </c>
      <c r="J3" s="72">
        <v>2</v>
      </c>
      <c r="K3" s="72">
        <v>0</v>
      </c>
      <c r="L3" s="72">
        <v>0</v>
      </c>
      <c r="M3" s="72">
        <v>0</v>
      </c>
      <c r="N3" s="72">
        <v>0</v>
      </c>
      <c r="O3" s="59">
        <f aca="true" t="shared" si="0" ref="O3:P7">SUM(E3,G3,I3,K3,M3)</f>
        <v>12</v>
      </c>
      <c r="P3" s="59">
        <f t="shared" si="0"/>
        <v>21</v>
      </c>
      <c r="Q3" s="114">
        <v>24</v>
      </c>
      <c r="R3" s="117">
        <v>0.857</v>
      </c>
      <c r="S3" s="117">
        <f>P3/Q3</f>
        <v>0.875</v>
      </c>
      <c r="T3" s="119" t="s">
        <v>81</v>
      </c>
    </row>
    <row r="4" spans="1:20" ht="21.65" customHeight="1">
      <c r="A4" s="112"/>
      <c r="B4" s="109"/>
      <c r="C4" s="122" t="s">
        <v>200</v>
      </c>
      <c r="D4" s="66" t="s">
        <v>101</v>
      </c>
      <c r="E4" s="73">
        <v>9</v>
      </c>
      <c r="F4" s="73">
        <v>12</v>
      </c>
      <c r="G4" s="73">
        <v>3</v>
      </c>
      <c r="H4" s="73">
        <v>7</v>
      </c>
      <c r="I4" s="73">
        <v>0</v>
      </c>
      <c r="J4" s="73">
        <v>2</v>
      </c>
      <c r="K4" s="73">
        <v>0</v>
      </c>
      <c r="L4" s="73">
        <v>0</v>
      </c>
      <c r="M4" s="73">
        <v>0</v>
      </c>
      <c r="N4" s="73">
        <v>0</v>
      </c>
      <c r="O4" s="60">
        <f t="shared" si="0"/>
        <v>12</v>
      </c>
      <c r="P4" s="60">
        <f t="shared" si="0"/>
        <v>21</v>
      </c>
      <c r="Q4" s="115"/>
      <c r="R4" s="118"/>
      <c r="S4" s="118"/>
      <c r="T4" s="120"/>
    </row>
    <row r="5" spans="1:20" ht="32.1">
      <c r="A5" s="112"/>
      <c r="B5" s="109"/>
      <c r="C5" s="110"/>
      <c r="D5" s="65" t="s">
        <v>18</v>
      </c>
      <c r="E5" s="70">
        <v>8</v>
      </c>
      <c r="F5" s="70">
        <v>11</v>
      </c>
      <c r="G5" s="70">
        <v>4</v>
      </c>
      <c r="H5" s="70">
        <v>8</v>
      </c>
      <c r="I5" s="70">
        <v>0</v>
      </c>
      <c r="J5" s="70">
        <v>2</v>
      </c>
      <c r="K5" s="70">
        <v>0</v>
      </c>
      <c r="L5" s="70">
        <v>0</v>
      </c>
      <c r="M5" s="70">
        <v>0</v>
      </c>
      <c r="N5" s="70">
        <v>0</v>
      </c>
      <c r="O5" s="60">
        <f t="shared" si="0"/>
        <v>12</v>
      </c>
      <c r="P5" s="60">
        <f t="shared" si="0"/>
        <v>21</v>
      </c>
      <c r="Q5" s="115"/>
      <c r="R5" s="118"/>
      <c r="S5" s="118"/>
      <c r="T5" s="120"/>
    </row>
    <row r="6" spans="1:20" ht="21.65" customHeight="1">
      <c r="A6" s="112"/>
      <c r="B6" s="109"/>
      <c r="C6" s="109" t="s">
        <v>202</v>
      </c>
      <c r="D6" s="67" t="s">
        <v>66</v>
      </c>
      <c r="E6" s="70">
        <v>9</v>
      </c>
      <c r="F6" s="70">
        <v>11</v>
      </c>
      <c r="G6" s="70">
        <v>3</v>
      </c>
      <c r="H6" s="70">
        <v>8</v>
      </c>
      <c r="I6" s="70">
        <v>0</v>
      </c>
      <c r="J6" s="70">
        <v>2</v>
      </c>
      <c r="K6" s="70">
        <v>0</v>
      </c>
      <c r="L6" s="70">
        <v>0</v>
      </c>
      <c r="M6" s="70">
        <v>0</v>
      </c>
      <c r="N6" s="70">
        <v>0</v>
      </c>
      <c r="O6" s="60">
        <f t="shared" si="0"/>
        <v>12</v>
      </c>
      <c r="P6" s="60">
        <f t="shared" si="0"/>
        <v>21</v>
      </c>
      <c r="Q6" s="115"/>
      <c r="R6" s="118"/>
      <c r="S6" s="118"/>
      <c r="T6" s="120"/>
    </row>
    <row r="7" spans="1:21" ht="32.1">
      <c r="A7" s="113"/>
      <c r="B7" s="110"/>
      <c r="C7" s="110"/>
      <c r="D7" s="67" t="s">
        <v>61</v>
      </c>
      <c r="E7" s="73">
        <v>7</v>
      </c>
      <c r="F7" s="73">
        <v>11</v>
      </c>
      <c r="G7" s="73">
        <v>2</v>
      </c>
      <c r="H7" s="73">
        <v>5</v>
      </c>
      <c r="I7" s="73">
        <v>3</v>
      </c>
      <c r="J7" s="73">
        <v>5</v>
      </c>
      <c r="K7" s="73">
        <v>0</v>
      </c>
      <c r="L7" s="73">
        <v>0</v>
      </c>
      <c r="M7" s="73">
        <v>0</v>
      </c>
      <c r="N7" s="73">
        <v>0</v>
      </c>
      <c r="O7" s="60">
        <f t="shared" si="0"/>
        <v>12</v>
      </c>
      <c r="P7" s="60">
        <f t="shared" si="0"/>
        <v>21</v>
      </c>
      <c r="Q7" s="116"/>
      <c r="R7" s="118"/>
      <c r="S7" s="118"/>
      <c r="T7" s="121"/>
      <c r="U7" s="3" t="s">
        <v>121</v>
      </c>
    </row>
    <row r="8" spans="1:20" ht="30" customHeight="1">
      <c r="A8" s="123" t="s">
        <v>14</v>
      </c>
      <c r="B8" s="123"/>
      <c r="C8" s="123"/>
      <c r="D8" s="123"/>
      <c r="E8" s="74">
        <f aca="true" t="shared" si="1" ref="E8:N8">SUM(E3:E7)</f>
        <v>43</v>
      </c>
      <c r="F8" s="74">
        <f t="shared" si="1"/>
        <v>58</v>
      </c>
      <c r="G8" s="74">
        <f t="shared" si="1"/>
        <v>14</v>
      </c>
      <c r="H8" s="74">
        <f t="shared" si="1"/>
        <v>34</v>
      </c>
      <c r="I8" s="74">
        <f t="shared" si="1"/>
        <v>3</v>
      </c>
      <c r="J8" s="74">
        <f t="shared" si="1"/>
        <v>13</v>
      </c>
      <c r="K8" s="74">
        <f t="shared" si="1"/>
        <v>0</v>
      </c>
      <c r="L8" s="74">
        <f t="shared" si="1"/>
        <v>0</v>
      </c>
      <c r="M8" s="74">
        <f t="shared" si="1"/>
        <v>0</v>
      </c>
      <c r="N8" s="74">
        <f t="shared" si="1"/>
        <v>0</v>
      </c>
      <c r="O8" s="61">
        <f>(E8*5)+(G8*4)+(I8*3)+(K8*2)+(M8*1)</f>
        <v>280</v>
      </c>
      <c r="P8" s="61">
        <f>(F8*5)+(H8*4)+(J8*3)+(L8*2)+(N8*1)</f>
        <v>465</v>
      </c>
      <c r="Q8" s="123" t="s">
        <v>170</v>
      </c>
      <c r="R8" s="123"/>
      <c r="S8" s="123"/>
      <c r="T8" s="123"/>
    </row>
    <row r="10" spans="1:20" ht="24" customHeight="1">
      <c r="A10" s="124" t="s">
        <v>49</v>
      </c>
      <c r="B10" s="127" t="s">
        <v>132</v>
      </c>
      <c r="C10" s="128"/>
      <c r="D10" s="128"/>
      <c r="E10" s="128"/>
      <c r="F10" s="128"/>
      <c r="G10" s="128"/>
      <c r="H10" s="128"/>
      <c r="I10" s="128"/>
      <c r="J10" s="129"/>
      <c r="K10" s="127" t="s">
        <v>144</v>
      </c>
      <c r="L10" s="128"/>
      <c r="M10" s="128"/>
      <c r="N10" s="128"/>
      <c r="O10" s="128"/>
      <c r="P10" s="128"/>
      <c r="Q10" s="128"/>
      <c r="R10" s="128"/>
      <c r="S10" s="128"/>
      <c r="T10" s="129"/>
    </row>
    <row r="11" spans="1:20" ht="22.5" customHeight="1">
      <c r="A11" s="125"/>
      <c r="B11" s="98" t="s">
        <v>111</v>
      </c>
      <c r="C11" s="92"/>
      <c r="D11" s="92"/>
      <c r="E11" s="92"/>
      <c r="F11" s="92"/>
      <c r="G11" s="92"/>
      <c r="H11" s="92"/>
      <c r="I11" s="92"/>
      <c r="J11" s="93"/>
      <c r="K11" s="91" t="s">
        <v>195</v>
      </c>
      <c r="L11" s="92"/>
      <c r="M11" s="92"/>
      <c r="N11" s="92"/>
      <c r="O11" s="92"/>
      <c r="P11" s="92"/>
      <c r="Q11" s="92"/>
      <c r="R11" s="92"/>
      <c r="S11" s="92"/>
      <c r="T11" s="93"/>
    </row>
    <row r="12" spans="1:20" ht="24" customHeight="1">
      <c r="A12" s="125"/>
      <c r="B12" s="98"/>
      <c r="C12" s="92"/>
      <c r="D12" s="92"/>
      <c r="E12" s="92"/>
      <c r="F12" s="92"/>
      <c r="G12" s="92"/>
      <c r="H12" s="92"/>
      <c r="I12" s="92"/>
      <c r="J12" s="93"/>
      <c r="K12" s="91"/>
      <c r="L12" s="92"/>
      <c r="M12" s="92"/>
      <c r="N12" s="92"/>
      <c r="O12" s="92"/>
      <c r="P12" s="92"/>
      <c r="Q12" s="92"/>
      <c r="R12" s="92"/>
      <c r="S12" s="92"/>
      <c r="T12" s="93"/>
    </row>
    <row r="13" spans="1:20" ht="24" customHeight="1">
      <c r="A13" s="125"/>
      <c r="B13" s="98"/>
      <c r="C13" s="92"/>
      <c r="D13" s="92"/>
      <c r="E13" s="92"/>
      <c r="F13" s="92"/>
      <c r="G13" s="92"/>
      <c r="H13" s="92"/>
      <c r="I13" s="92"/>
      <c r="J13" s="93"/>
      <c r="K13" s="91"/>
      <c r="L13" s="92"/>
      <c r="M13" s="92"/>
      <c r="N13" s="92"/>
      <c r="O13" s="92"/>
      <c r="P13" s="92"/>
      <c r="Q13" s="92"/>
      <c r="R13" s="92"/>
      <c r="S13" s="92"/>
      <c r="T13" s="93"/>
    </row>
    <row r="14" spans="1:20" ht="24" customHeight="1">
      <c r="A14" s="125"/>
      <c r="B14" s="98"/>
      <c r="C14" s="92"/>
      <c r="D14" s="92"/>
      <c r="E14" s="92"/>
      <c r="F14" s="92"/>
      <c r="G14" s="92"/>
      <c r="H14" s="92"/>
      <c r="I14" s="92"/>
      <c r="J14" s="93"/>
      <c r="K14" s="91"/>
      <c r="L14" s="92"/>
      <c r="M14" s="92"/>
      <c r="N14" s="92"/>
      <c r="O14" s="92"/>
      <c r="P14" s="92"/>
      <c r="Q14" s="92"/>
      <c r="R14" s="92"/>
      <c r="S14" s="92"/>
      <c r="T14" s="93"/>
    </row>
    <row r="15" spans="1:20" ht="24" customHeight="1">
      <c r="A15" s="125"/>
      <c r="B15" s="133"/>
      <c r="C15" s="131"/>
      <c r="D15" s="131"/>
      <c r="E15" s="131"/>
      <c r="F15" s="131"/>
      <c r="G15" s="131"/>
      <c r="H15" s="131"/>
      <c r="I15" s="131"/>
      <c r="J15" s="132"/>
      <c r="K15" s="135"/>
      <c r="L15" s="136"/>
      <c r="M15" s="136"/>
      <c r="N15" s="136"/>
      <c r="O15" s="136"/>
      <c r="P15" s="136"/>
      <c r="Q15" s="136"/>
      <c r="R15" s="136"/>
      <c r="S15" s="136"/>
      <c r="T15" s="137"/>
    </row>
    <row r="16" spans="1:20" ht="24" customHeight="1">
      <c r="A16" s="125"/>
      <c r="B16" s="133"/>
      <c r="C16" s="131"/>
      <c r="D16" s="131"/>
      <c r="E16" s="131"/>
      <c r="F16" s="131"/>
      <c r="G16" s="131"/>
      <c r="H16" s="131"/>
      <c r="I16" s="131"/>
      <c r="J16" s="132"/>
      <c r="K16" s="135"/>
      <c r="L16" s="136"/>
      <c r="M16" s="136"/>
      <c r="N16" s="136"/>
      <c r="O16" s="136"/>
      <c r="P16" s="136"/>
      <c r="Q16" s="136"/>
      <c r="R16" s="136"/>
      <c r="S16" s="136"/>
      <c r="T16" s="137"/>
    </row>
    <row r="17" spans="1:20" ht="24" customHeight="1">
      <c r="A17" s="125"/>
      <c r="B17" s="134"/>
      <c r="C17" s="131"/>
      <c r="D17" s="131"/>
      <c r="E17" s="131"/>
      <c r="F17" s="131"/>
      <c r="G17" s="131"/>
      <c r="H17" s="131"/>
      <c r="I17" s="131"/>
      <c r="J17" s="132"/>
      <c r="K17" s="135"/>
      <c r="L17" s="136"/>
      <c r="M17" s="136"/>
      <c r="N17" s="136"/>
      <c r="O17" s="136"/>
      <c r="P17" s="136"/>
      <c r="Q17" s="136"/>
      <c r="R17" s="136"/>
      <c r="S17" s="136"/>
      <c r="T17" s="137"/>
    </row>
    <row r="18" spans="1:20" ht="24" customHeight="1">
      <c r="A18" s="125"/>
      <c r="B18" s="133"/>
      <c r="C18" s="131"/>
      <c r="D18" s="131"/>
      <c r="E18" s="131"/>
      <c r="F18" s="131"/>
      <c r="G18" s="131"/>
      <c r="H18" s="131"/>
      <c r="I18" s="131"/>
      <c r="J18" s="132"/>
      <c r="K18" s="135"/>
      <c r="L18" s="136"/>
      <c r="M18" s="136"/>
      <c r="N18" s="136"/>
      <c r="O18" s="136"/>
      <c r="P18" s="136"/>
      <c r="Q18" s="136"/>
      <c r="R18" s="136"/>
      <c r="S18" s="136"/>
      <c r="T18" s="137"/>
    </row>
    <row r="19" spans="1:20" ht="24" customHeight="1">
      <c r="A19" s="125"/>
      <c r="B19" s="133"/>
      <c r="C19" s="131"/>
      <c r="D19" s="131"/>
      <c r="E19" s="131"/>
      <c r="F19" s="131"/>
      <c r="G19" s="131"/>
      <c r="H19" s="131"/>
      <c r="I19" s="131"/>
      <c r="J19" s="132"/>
      <c r="K19" s="135"/>
      <c r="L19" s="136"/>
      <c r="M19" s="136"/>
      <c r="N19" s="136"/>
      <c r="O19" s="136"/>
      <c r="P19" s="136"/>
      <c r="Q19" s="136"/>
      <c r="R19" s="136"/>
      <c r="S19" s="136"/>
      <c r="T19" s="137"/>
    </row>
    <row r="20" spans="1:20" ht="24" customHeight="1">
      <c r="A20" s="126"/>
      <c r="B20" s="138"/>
      <c r="C20" s="139"/>
      <c r="D20" s="139"/>
      <c r="E20" s="139"/>
      <c r="F20" s="139"/>
      <c r="G20" s="139"/>
      <c r="H20" s="139"/>
      <c r="I20" s="139"/>
      <c r="J20" s="140"/>
      <c r="K20" s="141"/>
      <c r="L20" s="142"/>
      <c r="M20" s="142"/>
      <c r="N20" s="142"/>
      <c r="O20" s="142"/>
      <c r="P20" s="142"/>
      <c r="Q20" s="142"/>
      <c r="R20" s="142"/>
      <c r="S20" s="142"/>
      <c r="T20" s="143"/>
    </row>
    <row r="22" spans="1:20" s="4" customFormat="1" ht="16.5">
      <c r="A22" s="11" t="s">
        <v>113</v>
      </c>
      <c r="B22" s="6"/>
      <c r="C22" s="6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8"/>
      <c r="P22" s="8"/>
      <c r="Q22" s="5"/>
      <c r="S22" s="5"/>
      <c r="T22" s="5"/>
    </row>
    <row r="23" spans="1:20" s="4" customFormat="1" ht="23.25" customHeight="1">
      <c r="A23" s="87" t="s">
        <v>24</v>
      </c>
      <c r="B23" s="87"/>
      <c r="C23" s="87"/>
      <c r="D23" s="87"/>
      <c r="E23" s="89" t="s">
        <v>116</v>
      </c>
      <c r="F23" s="89"/>
      <c r="G23" s="89" t="s">
        <v>134</v>
      </c>
      <c r="H23" s="89"/>
      <c r="I23" s="89" t="s">
        <v>154</v>
      </c>
      <c r="J23" s="89"/>
      <c r="K23" s="89" t="s">
        <v>133</v>
      </c>
      <c r="L23" s="89"/>
      <c r="M23" s="89" t="s">
        <v>45</v>
      </c>
      <c r="N23" s="89"/>
      <c r="O23" s="95" t="s">
        <v>48</v>
      </c>
      <c r="P23" s="95" t="s">
        <v>46</v>
      </c>
      <c r="Q23" s="90" t="str">
        <f>Q1</f>
        <v>수강자수
(3기)</v>
      </c>
      <c r="R23" s="89" t="s">
        <v>10</v>
      </c>
      <c r="S23" s="89"/>
      <c r="T23" s="89" t="s">
        <v>151</v>
      </c>
    </row>
    <row r="24" spans="1:20" s="4" customFormat="1" ht="33" customHeight="1">
      <c r="A24" s="88"/>
      <c r="B24" s="88"/>
      <c r="C24" s="88"/>
      <c r="D24" s="88"/>
      <c r="E24" s="69" t="s">
        <v>11</v>
      </c>
      <c r="F24" s="69" t="s">
        <v>16</v>
      </c>
      <c r="G24" s="69" t="s">
        <v>11</v>
      </c>
      <c r="H24" s="69" t="s">
        <v>16</v>
      </c>
      <c r="I24" s="69" t="s">
        <v>11</v>
      </c>
      <c r="J24" s="69" t="s">
        <v>16</v>
      </c>
      <c r="K24" s="69" t="s">
        <v>11</v>
      </c>
      <c r="L24" s="69" t="s">
        <v>16</v>
      </c>
      <c r="M24" s="69" t="s">
        <v>11</v>
      </c>
      <c r="N24" s="69" t="s">
        <v>16</v>
      </c>
      <c r="O24" s="96"/>
      <c r="P24" s="97"/>
      <c r="Q24" s="90"/>
      <c r="R24" s="78" t="s">
        <v>98</v>
      </c>
      <c r="S24" s="68" t="s">
        <v>16</v>
      </c>
      <c r="T24" s="94"/>
    </row>
    <row r="25" spans="1:24" ht="19.5" customHeight="1">
      <c r="A25" s="75">
        <v>1</v>
      </c>
      <c r="B25" s="152" t="s">
        <v>188</v>
      </c>
      <c r="C25" s="152"/>
      <c r="D25" s="152"/>
      <c r="E25" s="72">
        <v>7</v>
      </c>
      <c r="F25" s="72">
        <v>11</v>
      </c>
      <c r="G25" s="72">
        <v>5</v>
      </c>
      <c r="H25" s="72">
        <v>8</v>
      </c>
      <c r="I25" s="72">
        <v>0</v>
      </c>
      <c r="J25" s="72">
        <v>2</v>
      </c>
      <c r="K25" s="72">
        <v>0</v>
      </c>
      <c r="L25" s="72">
        <v>0</v>
      </c>
      <c r="M25" s="72">
        <v>0</v>
      </c>
      <c r="N25" s="72">
        <v>0</v>
      </c>
      <c r="O25" s="59">
        <f aca="true" t="shared" si="2" ref="O25:P29">SUM(E25,G25,I25,K25,M25)</f>
        <v>12</v>
      </c>
      <c r="P25" s="59">
        <f t="shared" si="2"/>
        <v>21</v>
      </c>
      <c r="Q25" s="144">
        <f>Q3</f>
        <v>24</v>
      </c>
      <c r="R25" s="146">
        <f>R3</f>
        <v>0.857</v>
      </c>
      <c r="S25" s="146">
        <f>S3</f>
        <v>0.875</v>
      </c>
      <c r="T25" s="149" t="str">
        <f>T3</f>
        <v>300(학생)/ 525(학부모)</v>
      </c>
      <c r="X25" s="5" t="s">
        <v>8</v>
      </c>
    </row>
    <row r="26" spans="1:20" ht="19.5" customHeight="1">
      <c r="A26" s="76">
        <v>2</v>
      </c>
      <c r="B26" s="151" t="s">
        <v>43</v>
      </c>
      <c r="C26" s="151"/>
      <c r="D26" s="151"/>
      <c r="E26" s="73">
        <v>10</v>
      </c>
      <c r="F26" s="73">
        <v>9</v>
      </c>
      <c r="G26" s="73">
        <v>2</v>
      </c>
      <c r="H26" s="73">
        <v>10</v>
      </c>
      <c r="I26" s="73">
        <v>0</v>
      </c>
      <c r="J26" s="73">
        <v>2</v>
      </c>
      <c r="K26" s="73">
        <v>0</v>
      </c>
      <c r="L26" s="73">
        <v>0</v>
      </c>
      <c r="M26" s="73">
        <v>0</v>
      </c>
      <c r="N26" s="73">
        <v>0</v>
      </c>
      <c r="O26" s="60">
        <f t="shared" si="2"/>
        <v>12</v>
      </c>
      <c r="P26" s="60">
        <f t="shared" si="2"/>
        <v>21</v>
      </c>
      <c r="Q26" s="145"/>
      <c r="R26" s="147"/>
      <c r="S26" s="147"/>
      <c r="T26" s="150"/>
    </row>
    <row r="27" spans="1:20" ht="19.5" customHeight="1">
      <c r="A27" s="76">
        <v>3</v>
      </c>
      <c r="B27" s="151" t="s">
        <v>38</v>
      </c>
      <c r="C27" s="151"/>
      <c r="D27" s="151"/>
      <c r="E27" s="70">
        <v>9</v>
      </c>
      <c r="F27" s="70">
        <v>11</v>
      </c>
      <c r="G27" s="70">
        <v>3</v>
      </c>
      <c r="H27" s="70">
        <v>9</v>
      </c>
      <c r="I27" s="70">
        <v>0</v>
      </c>
      <c r="J27" s="70">
        <v>1</v>
      </c>
      <c r="K27" s="70">
        <v>0</v>
      </c>
      <c r="L27" s="70">
        <v>0</v>
      </c>
      <c r="M27" s="70">
        <v>0</v>
      </c>
      <c r="N27" s="70">
        <v>0</v>
      </c>
      <c r="O27" s="60">
        <f t="shared" si="2"/>
        <v>12</v>
      </c>
      <c r="P27" s="60">
        <f t="shared" si="2"/>
        <v>21</v>
      </c>
      <c r="Q27" s="145"/>
      <c r="R27" s="147"/>
      <c r="S27" s="147"/>
      <c r="T27" s="150"/>
    </row>
    <row r="28" spans="1:20" ht="19.5" customHeight="1">
      <c r="A28" s="76">
        <v>4</v>
      </c>
      <c r="B28" s="151" t="s">
        <v>100</v>
      </c>
      <c r="C28" s="151"/>
      <c r="D28" s="151"/>
      <c r="E28" s="70">
        <v>4</v>
      </c>
      <c r="F28" s="70">
        <v>10</v>
      </c>
      <c r="G28" s="70">
        <v>8</v>
      </c>
      <c r="H28" s="70">
        <v>7</v>
      </c>
      <c r="I28" s="70">
        <v>0</v>
      </c>
      <c r="J28" s="70">
        <v>4</v>
      </c>
      <c r="K28" s="70">
        <v>0</v>
      </c>
      <c r="L28" s="70">
        <v>0</v>
      </c>
      <c r="M28" s="70">
        <v>0</v>
      </c>
      <c r="N28" s="70">
        <v>0</v>
      </c>
      <c r="O28" s="60">
        <f t="shared" si="2"/>
        <v>12</v>
      </c>
      <c r="P28" s="60">
        <f t="shared" si="2"/>
        <v>21</v>
      </c>
      <c r="Q28" s="145"/>
      <c r="R28" s="147"/>
      <c r="S28" s="147"/>
      <c r="T28" s="150"/>
    </row>
    <row r="29" spans="1:20" ht="19.5" customHeight="1">
      <c r="A29" s="76">
        <v>5</v>
      </c>
      <c r="B29" s="151" t="s">
        <v>208</v>
      </c>
      <c r="C29" s="151"/>
      <c r="D29" s="151"/>
      <c r="E29" s="73">
        <v>7</v>
      </c>
      <c r="F29" s="73">
        <v>12</v>
      </c>
      <c r="G29" s="73">
        <v>2</v>
      </c>
      <c r="H29" s="73">
        <v>7</v>
      </c>
      <c r="I29" s="73">
        <v>3</v>
      </c>
      <c r="J29" s="73">
        <v>2</v>
      </c>
      <c r="K29" s="73">
        <v>0</v>
      </c>
      <c r="L29" s="73">
        <v>0</v>
      </c>
      <c r="M29" s="73">
        <v>0</v>
      </c>
      <c r="N29" s="73">
        <v>0</v>
      </c>
      <c r="O29" s="60">
        <f t="shared" si="2"/>
        <v>12</v>
      </c>
      <c r="P29" s="60">
        <f t="shared" si="2"/>
        <v>21</v>
      </c>
      <c r="Q29" s="145"/>
      <c r="R29" s="148"/>
      <c r="S29" s="148"/>
      <c r="T29" s="150"/>
    </row>
    <row r="30" spans="1:20" ht="30" customHeight="1">
      <c r="A30" s="123" t="s">
        <v>14</v>
      </c>
      <c r="B30" s="123"/>
      <c r="C30" s="123"/>
      <c r="D30" s="123"/>
      <c r="E30" s="74">
        <f aca="true" t="shared" si="3" ref="E30:N30">SUM(E25:E29)</f>
        <v>37</v>
      </c>
      <c r="F30" s="74">
        <f t="shared" si="3"/>
        <v>53</v>
      </c>
      <c r="G30" s="74">
        <f t="shared" si="3"/>
        <v>20</v>
      </c>
      <c r="H30" s="74">
        <f t="shared" si="3"/>
        <v>41</v>
      </c>
      <c r="I30" s="74">
        <f t="shared" si="3"/>
        <v>3</v>
      </c>
      <c r="J30" s="74">
        <f t="shared" si="3"/>
        <v>11</v>
      </c>
      <c r="K30" s="74">
        <f t="shared" si="3"/>
        <v>0</v>
      </c>
      <c r="L30" s="74">
        <f t="shared" si="3"/>
        <v>0</v>
      </c>
      <c r="M30" s="74">
        <f t="shared" si="3"/>
        <v>0</v>
      </c>
      <c r="N30" s="74">
        <f t="shared" si="3"/>
        <v>0</v>
      </c>
      <c r="O30" s="61">
        <f>(E30*5)+(G30*4)+(I30*3)+(K30*2)+(M30*1)</f>
        <v>274</v>
      </c>
      <c r="P30" s="61">
        <f>(F30*5)+(H30*4)+(J30*3)+(L30*2)+(N30*1)</f>
        <v>462</v>
      </c>
      <c r="Q30" s="123"/>
      <c r="R30" s="123"/>
      <c r="S30" s="123"/>
      <c r="T30" s="123"/>
    </row>
  </sheetData>
  <mergeCells count="68">
    <mergeCell ref="A23:D24"/>
    <mergeCell ref="E23:F23"/>
    <mergeCell ref="G23:H23"/>
    <mergeCell ref="I23:J23"/>
    <mergeCell ref="Q23:Q24"/>
    <mergeCell ref="M23:N23"/>
    <mergeCell ref="K23:L23"/>
    <mergeCell ref="R23:S23"/>
    <mergeCell ref="T23:T24"/>
    <mergeCell ref="O23:O24"/>
    <mergeCell ref="P23:P24"/>
    <mergeCell ref="T1:T2"/>
    <mergeCell ref="A1:B1"/>
    <mergeCell ref="C1:D2"/>
    <mergeCell ref="E1:F1"/>
    <mergeCell ref="G1:H1"/>
    <mergeCell ref="I1:J1"/>
    <mergeCell ref="K1:L1"/>
    <mergeCell ref="A2:B2"/>
    <mergeCell ref="R1:S1"/>
    <mergeCell ref="M1:N1"/>
    <mergeCell ref="O1:O2"/>
    <mergeCell ref="P1:P2"/>
    <mergeCell ref="Q1:Q2"/>
    <mergeCell ref="A3:A7"/>
    <mergeCell ref="B3:B7"/>
    <mergeCell ref="C4:C5"/>
    <mergeCell ref="C6:C7"/>
    <mergeCell ref="A8:D8"/>
    <mergeCell ref="A10:A20"/>
    <mergeCell ref="B10:J10"/>
    <mergeCell ref="K10:T10"/>
    <mergeCell ref="B12:J12"/>
    <mergeCell ref="K12:T12"/>
    <mergeCell ref="B11:J11"/>
    <mergeCell ref="K11:T11"/>
    <mergeCell ref="A30:D30"/>
    <mergeCell ref="Q30:T30"/>
    <mergeCell ref="Q25:Q29"/>
    <mergeCell ref="S25:S29"/>
    <mergeCell ref="T25:T29"/>
    <mergeCell ref="R25:R29"/>
    <mergeCell ref="B26:D26"/>
    <mergeCell ref="B27:D27"/>
    <mergeCell ref="B28:D28"/>
    <mergeCell ref="B25:D25"/>
    <mergeCell ref="B29:D29"/>
    <mergeCell ref="B20:J20"/>
    <mergeCell ref="K20:T20"/>
    <mergeCell ref="Q8:T8"/>
    <mergeCell ref="B17:J17"/>
    <mergeCell ref="K17:T17"/>
    <mergeCell ref="B18:J18"/>
    <mergeCell ref="K18:T18"/>
    <mergeCell ref="B16:J16"/>
    <mergeCell ref="K16:T16"/>
    <mergeCell ref="B13:J13"/>
    <mergeCell ref="K13:T13"/>
    <mergeCell ref="B14:J14"/>
    <mergeCell ref="K14:T14"/>
    <mergeCell ref="B15:J15"/>
    <mergeCell ref="K15:T15"/>
    <mergeCell ref="Q3:Q7"/>
    <mergeCell ref="S3:S7"/>
    <mergeCell ref="T3:T7"/>
    <mergeCell ref="R3:R7"/>
    <mergeCell ref="B19:J19"/>
    <mergeCell ref="K19:T19"/>
  </mergeCells>
  <printOptions/>
  <pageMargins left="0" right="0" top="0.590416669845581" bottom="0" header="0" footer="0"/>
  <pageSetup fitToHeight="0" fitToWidth="1" horizontalDpi="600" verticalDpi="600" orientation="landscape" paperSize="9" scale="68" copies="1"/>
</worksheet>
</file>

<file path=xl/worksheets/sheet1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X30"/>
  <sheetViews>
    <sheetView zoomScaleSheetLayoutView="75" workbookViewId="0" topLeftCell="A1">
      <selection activeCell="U8" sqref="U8"/>
    </sheetView>
  </sheetViews>
  <sheetFormatPr defaultColWidth="9.00390625" defaultRowHeight="16.5"/>
  <cols>
    <col min="1" max="1" width="5.625" style="6" customWidth="1"/>
    <col min="2" max="2" width="18.875" style="6" customWidth="1"/>
    <col min="3" max="3" width="8.625" style="6" customWidth="1"/>
    <col min="4" max="4" width="22.625" style="7" customWidth="1"/>
    <col min="5" max="14" width="7.625" style="7" customWidth="1"/>
    <col min="15" max="16" width="8.875" style="8" customWidth="1"/>
    <col min="17" max="17" width="9.00390625" style="5" bestFit="1" customWidth="1"/>
    <col min="18" max="18" width="9.00390625" style="4" bestFit="1" customWidth="1"/>
    <col min="19" max="19" width="9.50390625" style="5" bestFit="1" customWidth="1"/>
    <col min="20" max="20" width="28.125" style="5" customWidth="1"/>
    <col min="21" max="21" width="9.00390625" style="3" bestFit="1" customWidth="1"/>
  </cols>
  <sheetData>
    <row r="1" spans="1:20" ht="24.75" customHeight="1">
      <c r="A1" s="225" t="s">
        <v>15</v>
      </c>
      <c r="B1" s="225"/>
      <c r="C1" s="94" t="s">
        <v>13</v>
      </c>
      <c r="D1" s="94"/>
      <c r="E1" s="89" t="s">
        <v>116</v>
      </c>
      <c r="F1" s="89"/>
      <c r="G1" s="89" t="s">
        <v>134</v>
      </c>
      <c r="H1" s="89"/>
      <c r="I1" s="89" t="s">
        <v>154</v>
      </c>
      <c r="J1" s="89"/>
      <c r="K1" s="89" t="s">
        <v>133</v>
      </c>
      <c r="L1" s="89"/>
      <c r="M1" s="89" t="s">
        <v>45</v>
      </c>
      <c r="N1" s="89"/>
      <c r="O1" s="95" t="s">
        <v>48</v>
      </c>
      <c r="P1" s="95" t="s">
        <v>46</v>
      </c>
      <c r="Q1" s="90" t="s">
        <v>3</v>
      </c>
      <c r="R1" s="94" t="s">
        <v>10</v>
      </c>
      <c r="S1" s="94"/>
      <c r="T1" s="89" t="s">
        <v>151</v>
      </c>
    </row>
    <row r="2" spans="1:20" ht="30.75" customHeight="1">
      <c r="A2" s="225" t="s">
        <v>147</v>
      </c>
      <c r="B2" s="225"/>
      <c r="C2" s="226"/>
      <c r="D2" s="226"/>
      <c r="E2" s="68" t="s">
        <v>11</v>
      </c>
      <c r="F2" s="68" t="s">
        <v>16</v>
      </c>
      <c r="G2" s="68" t="s">
        <v>11</v>
      </c>
      <c r="H2" s="68" t="s">
        <v>16</v>
      </c>
      <c r="I2" s="68" t="s">
        <v>11</v>
      </c>
      <c r="J2" s="68" t="s">
        <v>16</v>
      </c>
      <c r="K2" s="68" t="s">
        <v>11</v>
      </c>
      <c r="L2" s="68" t="s">
        <v>16</v>
      </c>
      <c r="M2" s="68" t="s">
        <v>11</v>
      </c>
      <c r="N2" s="68" t="s">
        <v>16</v>
      </c>
      <c r="O2" s="95"/>
      <c r="P2" s="224"/>
      <c r="Q2" s="90"/>
      <c r="R2" s="78" t="s">
        <v>98</v>
      </c>
      <c r="S2" s="68" t="s">
        <v>16</v>
      </c>
      <c r="T2" s="89"/>
    </row>
    <row r="3" spans="1:20" ht="33.15">
      <c r="A3" s="111">
        <v>17</v>
      </c>
      <c r="B3" s="108" t="s">
        <v>135</v>
      </c>
      <c r="C3" s="64" t="s">
        <v>53</v>
      </c>
      <c r="D3" s="65" t="s">
        <v>64</v>
      </c>
      <c r="E3" s="72">
        <v>8</v>
      </c>
      <c r="F3" s="72">
        <v>21</v>
      </c>
      <c r="G3" s="72">
        <v>0</v>
      </c>
      <c r="H3" s="72">
        <v>9</v>
      </c>
      <c r="I3" s="72">
        <v>0</v>
      </c>
      <c r="J3" s="72">
        <v>0</v>
      </c>
      <c r="K3" s="72">
        <v>0</v>
      </c>
      <c r="L3" s="72">
        <v>0</v>
      </c>
      <c r="M3" s="72">
        <v>0</v>
      </c>
      <c r="N3" s="72">
        <v>0</v>
      </c>
      <c r="O3" s="59">
        <f aca="true" t="shared" si="0" ref="O3:P7">SUM(E3,G3,I3,K3,M3)</f>
        <v>8</v>
      </c>
      <c r="P3" s="59">
        <f t="shared" si="0"/>
        <v>30</v>
      </c>
      <c r="Q3" s="114">
        <v>36</v>
      </c>
      <c r="R3" s="117">
        <v>1</v>
      </c>
      <c r="S3" s="117">
        <f>P3/Q3</f>
        <v>0.8333333333333334</v>
      </c>
      <c r="T3" s="119" t="s">
        <v>85</v>
      </c>
    </row>
    <row r="4" spans="1:20" ht="21.65" customHeight="1">
      <c r="A4" s="112"/>
      <c r="B4" s="109"/>
      <c r="C4" s="122" t="s">
        <v>200</v>
      </c>
      <c r="D4" s="66" t="s">
        <v>101</v>
      </c>
      <c r="E4" s="73">
        <v>8</v>
      </c>
      <c r="F4" s="73">
        <v>18</v>
      </c>
      <c r="G4" s="73">
        <v>0</v>
      </c>
      <c r="H4" s="73">
        <v>12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  <c r="O4" s="60">
        <f t="shared" si="0"/>
        <v>8</v>
      </c>
      <c r="P4" s="60">
        <f t="shared" si="0"/>
        <v>30</v>
      </c>
      <c r="Q4" s="115"/>
      <c r="R4" s="118"/>
      <c r="S4" s="118"/>
      <c r="T4" s="120"/>
    </row>
    <row r="5" spans="1:20" ht="32.1">
      <c r="A5" s="112"/>
      <c r="B5" s="109"/>
      <c r="C5" s="110"/>
      <c r="D5" s="65" t="s">
        <v>18</v>
      </c>
      <c r="E5" s="70">
        <v>8</v>
      </c>
      <c r="F5" s="70">
        <v>21</v>
      </c>
      <c r="G5" s="70">
        <v>0</v>
      </c>
      <c r="H5" s="70">
        <v>9</v>
      </c>
      <c r="I5" s="70">
        <v>0</v>
      </c>
      <c r="J5" s="70">
        <v>0</v>
      </c>
      <c r="K5" s="70">
        <v>0</v>
      </c>
      <c r="L5" s="70">
        <v>0</v>
      </c>
      <c r="M5" s="70">
        <v>0</v>
      </c>
      <c r="N5" s="70">
        <v>0</v>
      </c>
      <c r="O5" s="60">
        <f t="shared" si="0"/>
        <v>8</v>
      </c>
      <c r="P5" s="60">
        <f t="shared" si="0"/>
        <v>30</v>
      </c>
      <c r="Q5" s="115"/>
      <c r="R5" s="118"/>
      <c r="S5" s="118"/>
      <c r="T5" s="120"/>
    </row>
    <row r="6" spans="1:20" ht="21.65" customHeight="1">
      <c r="A6" s="112"/>
      <c r="B6" s="109"/>
      <c r="C6" s="109" t="s">
        <v>202</v>
      </c>
      <c r="D6" s="67" t="s">
        <v>66</v>
      </c>
      <c r="E6" s="70">
        <v>8</v>
      </c>
      <c r="F6" s="70">
        <v>18</v>
      </c>
      <c r="G6" s="70">
        <v>0</v>
      </c>
      <c r="H6" s="70">
        <v>12</v>
      </c>
      <c r="I6" s="70">
        <v>0</v>
      </c>
      <c r="J6" s="70">
        <v>0</v>
      </c>
      <c r="K6" s="70">
        <v>0</v>
      </c>
      <c r="L6" s="70">
        <v>0</v>
      </c>
      <c r="M6" s="70">
        <v>0</v>
      </c>
      <c r="N6" s="70">
        <v>0</v>
      </c>
      <c r="O6" s="60">
        <f t="shared" si="0"/>
        <v>8</v>
      </c>
      <c r="P6" s="60">
        <f t="shared" si="0"/>
        <v>30</v>
      </c>
      <c r="Q6" s="115"/>
      <c r="R6" s="118"/>
      <c r="S6" s="118"/>
      <c r="T6" s="120"/>
    </row>
    <row r="7" spans="1:21" ht="32.1">
      <c r="A7" s="113"/>
      <c r="B7" s="110"/>
      <c r="C7" s="110"/>
      <c r="D7" s="67" t="s">
        <v>61</v>
      </c>
      <c r="E7" s="73">
        <v>8</v>
      </c>
      <c r="F7" s="73">
        <v>20</v>
      </c>
      <c r="G7" s="73">
        <v>0</v>
      </c>
      <c r="H7" s="73">
        <v>10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60">
        <f t="shared" si="0"/>
        <v>8</v>
      </c>
      <c r="P7" s="60">
        <f t="shared" si="0"/>
        <v>30</v>
      </c>
      <c r="Q7" s="116"/>
      <c r="R7" s="118"/>
      <c r="S7" s="118"/>
      <c r="T7" s="121"/>
      <c r="U7" s="3" t="s">
        <v>145</v>
      </c>
    </row>
    <row r="8" spans="1:20" ht="30" customHeight="1">
      <c r="A8" s="123" t="s">
        <v>14</v>
      </c>
      <c r="B8" s="123"/>
      <c r="C8" s="123"/>
      <c r="D8" s="123"/>
      <c r="E8" s="74">
        <f aca="true" t="shared" si="1" ref="E8:N8">SUM(E3:E7)</f>
        <v>40</v>
      </c>
      <c r="F8" s="74">
        <f t="shared" si="1"/>
        <v>98</v>
      </c>
      <c r="G8" s="74">
        <f t="shared" si="1"/>
        <v>0</v>
      </c>
      <c r="H8" s="74">
        <f t="shared" si="1"/>
        <v>52</v>
      </c>
      <c r="I8" s="74">
        <f t="shared" si="1"/>
        <v>0</v>
      </c>
      <c r="J8" s="74">
        <f t="shared" si="1"/>
        <v>0</v>
      </c>
      <c r="K8" s="74">
        <f t="shared" si="1"/>
        <v>0</v>
      </c>
      <c r="L8" s="74">
        <f t="shared" si="1"/>
        <v>0</v>
      </c>
      <c r="M8" s="74">
        <f t="shared" si="1"/>
        <v>0</v>
      </c>
      <c r="N8" s="74">
        <f t="shared" si="1"/>
        <v>0</v>
      </c>
      <c r="O8" s="61">
        <f>(E8*5)+(G8*4)+(I8*3)+(K8*2)+(M8*1)</f>
        <v>200</v>
      </c>
      <c r="P8" s="61">
        <f>(F8*5)+(H8*4)+(J8*3)+(L8*2)+(N8*1)</f>
        <v>698</v>
      </c>
      <c r="Q8" s="123" t="s">
        <v>172</v>
      </c>
      <c r="R8" s="123"/>
      <c r="S8" s="123"/>
      <c r="T8" s="123"/>
    </row>
    <row r="10" spans="1:20" ht="24" customHeight="1">
      <c r="A10" s="124" t="s">
        <v>49</v>
      </c>
      <c r="B10" s="127" t="s">
        <v>132</v>
      </c>
      <c r="C10" s="128"/>
      <c r="D10" s="128"/>
      <c r="E10" s="128"/>
      <c r="F10" s="128"/>
      <c r="G10" s="128"/>
      <c r="H10" s="128"/>
      <c r="I10" s="128"/>
      <c r="J10" s="129"/>
      <c r="K10" s="127" t="s">
        <v>144</v>
      </c>
      <c r="L10" s="128"/>
      <c r="M10" s="128"/>
      <c r="N10" s="128"/>
      <c r="O10" s="128"/>
      <c r="P10" s="128"/>
      <c r="Q10" s="128"/>
      <c r="R10" s="128"/>
      <c r="S10" s="128"/>
      <c r="T10" s="129"/>
    </row>
    <row r="11" spans="1:20" ht="22.5" customHeight="1">
      <c r="A11" s="125"/>
      <c r="B11" s="98"/>
      <c r="C11" s="92"/>
      <c r="D11" s="92"/>
      <c r="E11" s="92"/>
      <c r="F11" s="92"/>
      <c r="G11" s="92"/>
      <c r="H11" s="92"/>
      <c r="I11" s="92"/>
      <c r="J11" s="93"/>
      <c r="K11" s="91" t="s">
        <v>44</v>
      </c>
      <c r="L11" s="92"/>
      <c r="M11" s="92"/>
      <c r="N11" s="92"/>
      <c r="O11" s="92"/>
      <c r="P11" s="92"/>
      <c r="Q11" s="92"/>
      <c r="R11" s="92"/>
      <c r="S11" s="92"/>
      <c r="T11" s="93"/>
    </row>
    <row r="12" spans="1:20" ht="22.5" customHeight="1">
      <c r="A12" s="125"/>
      <c r="B12" s="98"/>
      <c r="C12" s="92"/>
      <c r="D12" s="92"/>
      <c r="E12" s="92"/>
      <c r="F12" s="92"/>
      <c r="G12" s="92"/>
      <c r="H12" s="92"/>
      <c r="I12" s="92"/>
      <c r="J12" s="93"/>
      <c r="K12" s="91" t="s">
        <v>192</v>
      </c>
      <c r="L12" s="92"/>
      <c r="M12" s="92"/>
      <c r="N12" s="92"/>
      <c r="O12" s="92"/>
      <c r="P12" s="92"/>
      <c r="Q12" s="92"/>
      <c r="R12" s="92"/>
      <c r="S12" s="92"/>
      <c r="T12" s="93"/>
    </row>
    <row r="13" spans="1:20" ht="22.5" customHeight="1">
      <c r="A13" s="125"/>
      <c r="B13" s="98"/>
      <c r="C13" s="92"/>
      <c r="D13" s="92"/>
      <c r="E13" s="92"/>
      <c r="F13" s="92"/>
      <c r="G13" s="92"/>
      <c r="H13" s="92"/>
      <c r="I13" s="92"/>
      <c r="J13" s="93"/>
      <c r="K13" s="91" t="s">
        <v>31</v>
      </c>
      <c r="L13" s="92"/>
      <c r="M13" s="92"/>
      <c r="N13" s="92"/>
      <c r="O13" s="92"/>
      <c r="P13" s="92"/>
      <c r="Q13" s="92"/>
      <c r="R13" s="92"/>
      <c r="S13" s="92"/>
      <c r="T13" s="93"/>
    </row>
    <row r="14" spans="1:20" ht="22.5" customHeight="1">
      <c r="A14" s="125"/>
      <c r="B14" s="98"/>
      <c r="C14" s="92"/>
      <c r="D14" s="92"/>
      <c r="E14" s="92"/>
      <c r="F14" s="92"/>
      <c r="G14" s="92"/>
      <c r="H14" s="92"/>
      <c r="I14" s="92"/>
      <c r="J14" s="93"/>
      <c r="K14" s="91" t="s">
        <v>104</v>
      </c>
      <c r="L14" s="92"/>
      <c r="M14" s="92"/>
      <c r="N14" s="92"/>
      <c r="O14" s="92"/>
      <c r="P14" s="92"/>
      <c r="Q14" s="92"/>
      <c r="R14" s="92"/>
      <c r="S14" s="92"/>
      <c r="T14" s="93"/>
    </row>
    <row r="15" spans="1:20" ht="22.5" customHeight="1">
      <c r="A15" s="125"/>
      <c r="B15" s="98"/>
      <c r="C15" s="92"/>
      <c r="D15" s="92"/>
      <c r="E15" s="92"/>
      <c r="F15" s="92"/>
      <c r="G15" s="92"/>
      <c r="H15" s="92"/>
      <c r="I15" s="92"/>
      <c r="J15" s="93"/>
      <c r="K15" s="91"/>
      <c r="L15" s="92"/>
      <c r="M15" s="92"/>
      <c r="N15" s="92"/>
      <c r="O15" s="92"/>
      <c r="P15" s="92"/>
      <c r="Q15" s="92"/>
      <c r="R15" s="92"/>
      <c r="S15" s="92"/>
      <c r="T15" s="93"/>
    </row>
    <row r="16" spans="1:20" ht="22.5" customHeight="1">
      <c r="A16" s="125"/>
      <c r="B16" s="98"/>
      <c r="C16" s="92"/>
      <c r="D16" s="92"/>
      <c r="E16" s="92"/>
      <c r="F16" s="92"/>
      <c r="G16" s="92"/>
      <c r="H16" s="92"/>
      <c r="I16" s="92"/>
      <c r="J16" s="93"/>
      <c r="K16" s="239"/>
      <c r="L16" s="240"/>
      <c r="M16" s="240"/>
      <c r="N16" s="240"/>
      <c r="O16" s="240"/>
      <c r="P16" s="240"/>
      <c r="Q16" s="240"/>
      <c r="R16" s="240"/>
      <c r="S16" s="240"/>
      <c r="T16" s="241"/>
    </row>
    <row r="17" spans="1:20" ht="22.5" customHeight="1">
      <c r="A17" s="125"/>
      <c r="B17" s="98"/>
      <c r="C17" s="92"/>
      <c r="D17" s="92"/>
      <c r="E17" s="92"/>
      <c r="F17" s="92"/>
      <c r="G17" s="92"/>
      <c r="H17" s="92"/>
      <c r="I17" s="92"/>
      <c r="J17" s="93"/>
      <c r="K17" s="91"/>
      <c r="L17" s="92"/>
      <c r="M17" s="92"/>
      <c r="N17" s="92"/>
      <c r="O17" s="92"/>
      <c r="P17" s="92"/>
      <c r="Q17" s="92"/>
      <c r="R17" s="92"/>
      <c r="S17" s="92"/>
      <c r="T17" s="93"/>
    </row>
    <row r="18" spans="1:20" ht="22.5" customHeight="1">
      <c r="A18" s="125"/>
      <c r="B18" s="133"/>
      <c r="C18" s="131"/>
      <c r="D18" s="131"/>
      <c r="E18" s="131"/>
      <c r="F18" s="131"/>
      <c r="G18" s="131"/>
      <c r="H18" s="131"/>
      <c r="I18" s="131"/>
      <c r="J18" s="132"/>
      <c r="K18" s="135"/>
      <c r="L18" s="136"/>
      <c r="M18" s="136"/>
      <c r="N18" s="136"/>
      <c r="O18" s="136"/>
      <c r="P18" s="136"/>
      <c r="Q18" s="136"/>
      <c r="R18" s="136"/>
      <c r="S18" s="136"/>
      <c r="T18" s="137"/>
    </row>
    <row r="19" spans="1:20" ht="22.5" customHeight="1">
      <c r="A19" s="125"/>
      <c r="B19" s="133"/>
      <c r="C19" s="131"/>
      <c r="D19" s="131"/>
      <c r="E19" s="131"/>
      <c r="F19" s="131"/>
      <c r="G19" s="131"/>
      <c r="H19" s="131"/>
      <c r="I19" s="131"/>
      <c r="J19" s="132"/>
      <c r="K19" s="135"/>
      <c r="L19" s="136"/>
      <c r="M19" s="136"/>
      <c r="N19" s="136"/>
      <c r="O19" s="136"/>
      <c r="P19" s="136"/>
      <c r="Q19" s="136"/>
      <c r="R19" s="136"/>
      <c r="S19" s="136"/>
      <c r="T19" s="137"/>
    </row>
    <row r="20" spans="1:20" ht="22.5" customHeight="1">
      <c r="A20" s="126"/>
      <c r="B20" s="138"/>
      <c r="C20" s="139"/>
      <c r="D20" s="139"/>
      <c r="E20" s="139"/>
      <c r="F20" s="139"/>
      <c r="G20" s="139"/>
      <c r="H20" s="139"/>
      <c r="I20" s="139"/>
      <c r="J20" s="140"/>
      <c r="K20" s="141"/>
      <c r="L20" s="142"/>
      <c r="M20" s="142"/>
      <c r="N20" s="142"/>
      <c r="O20" s="142"/>
      <c r="P20" s="142"/>
      <c r="Q20" s="142"/>
      <c r="R20" s="142"/>
      <c r="S20" s="142"/>
      <c r="T20" s="143"/>
    </row>
    <row r="22" spans="1:20" s="4" customFormat="1" ht="16.5">
      <c r="A22" s="11" t="s">
        <v>113</v>
      </c>
      <c r="B22" s="6"/>
      <c r="C22" s="6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8"/>
      <c r="P22" s="8"/>
      <c r="Q22" s="5"/>
      <c r="S22" s="5"/>
      <c r="T22" s="5"/>
    </row>
    <row r="23" spans="1:20" s="4" customFormat="1" ht="23.25" customHeight="1">
      <c r="A23" s="87" t="s">
        <v>24</v>
      </c>
      <c r="B23" s="87"/>
      <c r="C23" s="87"/>
      <c r="D23" s="87"/>
      <c r="E23" s="89" t="s">
        <v>116</v>
      </c>
      <c r="F23" s="89"/>
      <c r="G23" s="89" t="s">
        <v>134</v>
      </c>
      <c r="H23" s="89"/>
      <c r="I23" s="89" t="s">
        <v>154</v>
      </c>
      <c r="J23" s="89"/>
      <c r="K23" s="89" t="s">
        <v>133</v>
      </c>
      <c r="L23" s="89"/>
      <c r="M23" s="89" t="s">
        <v>45</v>
      </c>
      <c r="N23" s="89"/>
      <c r="O23" s="95" t="s">
        <v>48</v>
      </c>
      <c r="P23" s="95" t="s">
        <v>46</v>
      </c>
      <c r="Q23" s="90" t="str">
        <f>Q1</f>
        <v>수강자수
(3기)</v>
      </c>
      <c r="R23" s="89" t="s">
        <v>10</v>
      </c>
      <c r="S23" s="89"/>
      <c r="T23" s="89" t="s">
        <v>151</v>
      </c>
    </row>
    <row r="24" spans="1:20" s="4" customFormat="1" ht="33" customHeight="1">
      <c r="A24" s="88"/>
      <c r="B24" s="88"/>
      <c r="C24" s="88"/>
      <c r="D24" s="88"/>
      <c r="E24" s="69" t="s">
        <v>11</v>
      </c>
      <c r="F24" s="69" t="s">
        <v>16</v>
      </c>
      <c r="G24" s="69" t="s">
        <v>11</v>
      </c>
      <c r="H24" s="69" t="s">
        <v>16</v>
      </c>
      <c r="I24" s="69" t="s">
        <v>11</v>
      </c>
      <c r="J24" s="69" t="s">
        <v>16</v>
      </c>
      <c r="K24" s="69" t="s">
        <v>11</v>
      </c>
      <c r="L24" s="69" t="s">
        <v>16</v>
      </c>
      <c r="M24" s="69" t="s">
        <v>11</v>
      </c>
      <c r="N24" s="69" t="s">
        <v>16</v>
      </c>
      <c r="O24" s="96"/>
      <c r="P24" s="97"/>
      <c r="Q24" s="90"/>
      <c r="R24" s="78" t="s">
        <v>98</v>
      </c>
      <c r="S24" s="68" t="s">
        <v>16</v>
      </c>
      <c r="T24" s="94"/>
    </row>
    <row r="25" spans="1:24" ht="19.5" customHeight="1">
      <c r="A25" s="20">
        <v>1</v>
      </c>
      <c r="B25" s="188" t="s">
        <v>188</v>
      </c>
      <c r="C25" s="188"/>
      <c r="D25" s="189"/>
      <c r="E25" s="72">
        <v>8</v>
      </c>
      <c r="F25" s="72">
        <v>18</v>
      </c>
      <c r="G25" s="72">
        <v>0</v>
      </c>
      <c r="H25" s="72">
        <v>11</v>
      </c>
      <c r="I25" s="72">
        <v>0</v>
      </c>
      <c r="J25" s="72">
        <v>1</v>
      </c>
      <c r="K25" s="72">
        <v>0</v>
      </c>
      <c r="L25" s="72">
        <v>0</v>
      </c>
      <c r="M25" s="72">
        <v>0</v>
      </c>
      <c r="N25" s="72">
        <v>0</v>
      </c>
      <c r="O25" s="59">
        <f aca="true" t="shared" si="2" ref="O25:P29">SUM(E25,G25,I25,K25,M25)</f>
        <v>8</v>
      </c>
      <c r="P25" s="59">
        <f t="shared" si="2"/>
        <v>30</v>
      </c>
      <c r="Q25" s="144">
        <f>Q3</f>
        <v>36</v>
      </c>
      <c r="R25" s="146">
        <f>R3</f>
        <v>1</v>
      </c>
      <c r="S25" s="146">
        <f>S3</f>
        <v>0.8333333333333334</v>
      </c>
      <c r="T25" s="149" t="str">
        <f>T3</f>
        <v>200(학생)/ 750(학부모)</v>
      </c>
      <c r="X25" s="5" t="s">
        <v>8</v>
      </c>
    </row>
    <row r="26" spans="1:20" ht="19.5" customHeight="1">
      <c r="A26" s="21">
        <v>2</v>
      </c>
      <c r="B26" s="184" t="s">
        <v>43</v>
      </c>
      <c r="C26" s="184"/>
      <c r="D26" s="185"/>
      <c r="E26" s="73">
        <v>8</v>
      </c>
      <c r="F26" s="73">
        <v>19</v>
      </c>
      <c r="G26" s="73">
        <v>0</v>
      </c>
      <c r="H26" s="73">
        <v>11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60">
        <f t="shared" si="2"/>
        <v>8</v>
      </c>
      <c r="P26" s="60">
        <f t="shared" si="2"/>
        <v>30</v>
      </c>
      <c r="Q26" s="145"/>
      <c r="R26" s="147"/>
      <c r="S26" s="147"/>
      <c r="T26" s="150"/>
    </row>
    <row r="27" spans="1:20" ht="19.5" customHeight="1">
      <c r="A27" s="21">
        <v>3</v>
      </c>
      <c r="B27" s="184" t="s">
        <v>38</v>
      </c>
      <c r="C27" s="184"/>
      <c r="D27" s="185"/>
      <c r="E27" s="70">
        <v>7</v>
      </c>
      <c r="F27" s="70">
        <v>16</v>
      </c>
      <c r="G27" s="70">
        <v>1</v>
      </c>
      <c r="H27" s="70">
        <v>13</v>
      </c>
      <c r="I27" s="70">
        <v>0</v>
      </c>
      <c r="J27" s="70">
        <v>1</v>
      </c>
      <c r="K27" s="70">
        <v>0</v>
      </c>
      <c r="L27" s="70">
        <v>0</v>
      </c>
      <c r="M27" s="70">
        <v>0</v>
      </c>
      <c r="N27" s="70">
        <v>0</v>
      </c>
      <c r="O27" s="60">
        <f t="shared" si="2"/>
        <v>8</v>
      </c>
      <c r="P27" s="60">
        <f t="shared" si="2"/>
        <v>30</v>
      </c>
      <c r="Q27" s="145"/>
      <c r="R27" s="147"/>
      <c r="S27" s="147"/>
      <c r="T27" s="150"/>
    </row>
    <row r="28" spans="1:20" ht="19.5" customHeight="1">
      <c r="A28" s="21">
        <v>4</v>
      </c>
      <c r="B28" s="184" t="s">
        <v>100</v>
      </c>
      <c r="C28" s="184"/>
      <c r="D28" s="185"/>
      <c r="E28" s="70">
        <v>5</v>
      </c>
      <c r="F28" s="70">
        <v>14</v>
      </c>
      <c r="G28" s="70">
        <v>3</v>
      </c>
      <c r="H28" s="70">
        <v>12</v>
      </c>
      <c r="I28" s="70">
        <v>0</v>
      </c>
      <c r="J28" s="70">
        <v>4</v>
      </c>
      <c r="K28" s="70">
        <v>0</v>
      </c>
      <c r="L28" s="70">
        <v>0</v>
      </c>
      <c r="M28" s="70">
        <v>0</v>
      </c>
      <c r="N28" s="70">
        <v>0</v>
      </c>
      <c r="O28" s="60">
        <f t="shared" si="2"/>
        <v>8</v>
      </c>
      <c r="P28" s="60">
        <f t="shared" si="2"/>
        <v>30</v>
      </c>
      <c r="Q28" s="145"/>
      <c r="R28" s="147"/>
      <c r="S28" s="147"/>
      <c r="T28" s="150"/>
    </row>
    <row r="29" spans="1:20" ht="19.5" customHeight="1">
      <c r="A29" s="21">
        <v>5</v>
      </c>
      <c r="B29" s="184" t="s">
        <v>208</v>
      </c>
      <c r="C29" s="184"/>
      <c r="D29" s="185"/>
      <c r="E29" s="73">
        <v>8</v>
      </c>
      <c r="F29" s="73">
        <v>19</v>
      </c>
      <c r="G29" s="73">
        <v>0</v>
      </c>
      <c r="H29" s="73">
        <v>10</v>
      </c>
      <c r="I29" s="73">
        <v>0</v>
      </c>
      <c r="J29" s="73">
        <v>1</v>
      </c>
      <c r="K29" s="73">
        <v>0</v>
      </c>
      <c r="L29" s="73">
        <v>0</v>
      </c>
      <c r="M29" s="73">
        <v>0</v>
      </c>
      <c r="N29" s="73">
        <v>0</v>
      </c>
      <c r="O29" s="60">
        <f t="shared" si="2"/>
        <v>8</v>
      </c>
      <c r="P29" s="60">
        <f t="shared" si="2"/>
        <v>30</v>
      </c>
      <c r="Q29" s="145"/>
      <c r="R29" s="148"/>
      <c r="S29" s="148"/>
      <c r="T29" s="150"/>
    </row>
    <row r="30" spans="1:20" ht="30" customHeight="1">
      <c r="A30" s="172" t="s">
        <v>14</v>
      </c>
      <c r="B30" s="173"/>
      <c r="C30" s="173"/>
      <c r="D30" s="174"/>
      <c r="E30" s="74">
        <f aca="true" t="shared" si="3" ref="E30:N30">SUM(E25:E29)</f>
        <v>36</v>
      </c>
      <c r="F30" s="74">
        <f t="shared" si="3"/>
        <v>86</v>
      </c>
      <c r="G30" s="74">
        <f t="shared" si="3"/>
        <v>4</v>
      </c>
      <c r="H30" s="74">
        <f t="shared" si="3"/>
        <v>57</v>
      </c>
      <c r="I30" s="74">
        <f t="shared" si="3"/>
        <v>0</v>
      </c>
      <c r="J30" s="74">
        <f t="shared" si="3"/>
        <v>7</v>
      </c>
      <c r="K30" s="74">
        <f t="shared" si="3"/>
        <v>0</v>
      </c>
      <c r="L30" s="74">
        <f t="shared" si="3"/>
        <v>0</v>
      </c>
      <c r="M30" s="74">
        <f t="shared" si="3"/>
        <v>0</v>
      </c>
      <c r="N30" s="74">
        <f t="shared" si="3"/>
        <v>0</v>
      </c>
      <c r="O30" s="61">
        <f>(E30*5)+(G30*4)+(I30*3)+(K30*2)+(M30*1)</f>
        <v>196</v>
      </c>
      <c r="P30" s="61">
        <f>(F30*5)+(H30*4)+(J30*3)+(L30*2)+(N30*1)</f>
        <v>679</v>
      </c>
      <c r="Q30" s="123"/>
      <c r="R30" s="123"/>
      <c r="S30" s="123"/>
      <c r="T30" s="123"/>
    </row>
  </sheetData>
  <mergeCells count="68">
    <mergeCell ref="A23:D24"/>
    <mergeCell ref="E23:F23"/>
    <mergeCell ref="G23:H23"/>
    <mergeCell ref="I23:J23"/>
    <mergeCell ref="Q23:Q24"/>
    <mergeCell ref="M23:N23"/>
    <mergeCell ref="K23:L23"/>
    <mergeCell ref="R23:S23"/>
    <mergeCell ref="T23:T24"/>
    <mergeCell ref="O23:O24"/>
    <mergeCell ref="P23:P24"/>
    <mergeCell ref="T1:T2"/>
    <mergeCell ref="A1:B1"/>
    <mergeCell ref="C1:D2"/>
    <mergeCell ref="E1:F1"/>
    <mergeCell ref="G1:H1"/>
    <mergeCell ref="I1:J1"/>
    <mergeCell ref="K1:L1"/>
    <mergeCell ref="A2:B2"/>
    <mergeCell ref="R1:S1"/>
    <mergeCell ref="M1:N1"/>
    <mergeCell ref="O1:O2"/>
    <mergeCell ref="P1:P2"/>
    <mergeCell ref="Q1:Q2"/>
    <mergeCell ref="A3:A7"/>
    <mergeCell ref="B3:B7"/>
    <mergeCell ref="C4:C5"/>
    <mergeCell ref="C6:C7"/>
    <mergeCell ref="A8:D8"/>
    <mergeCell ref="A10:A20"/>
    <mergeCell ref="B10:J10"/>
    <mergeCell ref="K10:T10"/>
    <mergeCell ref="B12:J12"/>
    <mergeCell ref="K12:T12"/>
    <mergeCell ref="B11:J11"/>
    <mergeCell ref="K11:T11"/>
    <mergeCell ref="A30:D30"/>
    <mergeCell ref="Q30:T30"/>
    <mergeCell ref="Q25:Q29"/>
    <mergeCell ref="S25:S29"/>
    <mergeCell ref="T25:T29"/>
    <mergeCell ref="R25:R29"/>
    <mergeCell ref="B26:D26"/>
    <mergeCell ref="B27:D27"/>
    <mergeCell ref="B28:D28"/>
    <mergeCell ref="B25:D25"/>
    <mergeCell ref="B29:D29"/>
    <mergeCell ref="B20:J20"/>
    <mergeCell ref="K20:T20"/>
    <mergeCell ref="Q8:T8"/>
    <mergeCell ref="B17:J17"/>
    <mergeCell ref="K17:T17"/>
    <mergeCell ref="B18:J18"/>
    <mergeCell ref="K18:T18"/>
    <mergeCell ref="B16:J16"/>
    <mergeCell ref="K16:T16"/>
    <mergeCell ref="B13:J13"/>
    <mergeCell ref="K13:T13"/>
    <mergeCell ref="B14:J14"/>
    <mergeCell ref="K14:T14"/>
    <mergeCell ref="B15:J15"/>
    <mergeCell ref="K15:T15"/>
    <mergeCell ref="Q3:Q7"/>
    <mergeCell ref="S3:S7"/>
    <mergeCell ref="T3:T7"/>
    <mergeCell ref="R3:R7"/>
    <mergeCell ref="B19:J19"/>
    <mergeCell ref="K19:T19"/>
  </mergeCells>
  <printOptions/>
  <pageMargins left="0" right="0" top="0.590416669845581" bottom="0" header="0" footer="0"/>
  <pageSetup fitToHeight="0" fitToWidth="1" horizontalDpi="600" verticalDpi="600" orientation="landscape" paperSize="9" scale="68" copies="1"/>
</worksheet>
</file>

<file path=xl/worksheets/sheet1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X30"/>
  <sheetViews>
    <sheetView zoomScaleSheetLayoutView="75" workbookViewId="0" topLeftCell="A1">
      <selection activeCell="U8" sqref="U8"/>
    </sheetView>
  </sheetViews>
  <sheetFormatPr defaultColWidth="9.00390625" defaultRowHeight="16.5"/>
  <cols>
    <col min="1" max="1" width="5.625" style="6" customWidth="1"/>
    <col min="2" max="2" width="18.875" style="6" customWidth="1"/>
    <col min="3" max="3" width="8.625" style="6" customWidth="1"/>
    <col min="4" max="4" width="22.625" style="7" customWidth="1"/>
    <col min="5" max="14" width="7.625" style="7" customWidth="1"/>
    <col min="15" max="16" width="8.875" style="8" customWidth="1"/>
    <col min="17" max="17" width="9.00390625" style="5" bestFit="1" customWidth="1"/>
    <col min="18" max="18" width="9.00390625" style="4" bestFit="1" customWidth="1"/>
    <col min="19" max="19" width="9.50390625" style="5" bestFit="1" customWidth="1"/>
    <col min="20" max="20" width="28.125" style="5" customWidth="1"/>
    <col min="21" max="21" width="9.00390625" style="3" bestFit="1" customWidth="1"/>
  </cols>
  <sheetData>
    <row r="1" spans="1:20" ht="24.75" customHeight="1">
      <c r="A1" s="100" t="s">
        <v>15</v>
      </c>
      <c r="B1" s="101"/>
      <c r="C1" s="102" t="s">
        <v>13</v>
      </c>
      <c r="D1" s="103"/>
      <c r="E1" s="99" t="s">
        <v>116</v>
      </c>
      <c r="F1" s="99"/>
      <c r="G1" s="99" t="s">
        <v>134</v>
      </c>
      <c r="H1" s="99"/>
      <c r="I1" s="99" t="s">
        <v>154</v>
      </c>
      <c r="J1" s="99"/>
      <c r="K1" s="99" t="s">
        <v>133</v>
      </c>
      <c r="L1" s="99"/>
      <c r="M1" s="99" t="s">
        <v>45</v>
      </c>
      <c r="N1" s="99"/>
      <c r="O1" s="106" t="s">
        <v>48</v>
      </c>
      <c r="P1" s="106" t="s">
        <v>46</v>
      </c>
      <c r="Q1" s="90" t="s">
        <v>3</v>
      </c>
      <c r="R1" s="102" t="s">
        <v>10</v>
      </c>
      <c r="S1" s="103"/>
      <c r="T1" s="99" t="s">
        <v>151</v>
      </c>
    </row>
    <row r="2" spans="1:20" ht="33" customHeight="1">
      <c r="A2" s="100" t="s">
        <v>147</v>
      </c>
      <c r="B2" s="101"/>
      <c r="C2" s="104"/>
      <c r="D2" s="105"/>
      <c r="E2" s="10" t="s">
        <v>11</v>
      </c>
      <c r="F2" s="10" t="s">
        <v>16</v>
      </c>
      <c r="G2" s="10" t="s">
        <v>11</v>
      </c>
      <c r="H2" s="10" t="s">
        <v>16</v>
      </c>
      <c r="I2" s="10" t="s">
        <v>11</v>
      </c>
      <c r="J2" s="10" t="s">
        <v>16</v>
      </c>
      <c r="K2" s="10" t="s">
        <v>11</v>
      </c>
      <c r="L2" s="10" t="s">
        <v>16</v>
      </c>
      <c r="M2" s="10" t="s">
        <v>11</v>
      </c>
      <c r="N2" s="10" t="s">
        <v>16</v>
      </c>
      <c r="O2" s="106"/>
      <c r="P2" s="107"/>
      <c r="Q2" s="90"/>
      <c r="R2" s="78" t="s">
        <v>98</v>
      </c>
      <c r="S2" s="10" t="s">
        <v>16</v>
      </c>
      <c r="T2" s="99"/>
    </row>
    <row r="3" spans="1:20" ht="33.15">
      <c r="A3" s="111">
        <v>18</v>
      </c>
      <c r="B3" s="108" t="s">
        <v>114</v>
      </c>
      <c r="C3" s="64" t="s">
        <v>53</v>
      </c>
      <c r="D3" s="71" t="s">
        <v>64</v>
      </c>
      <c r="E3" s="72">
        <v>10</v>
      </c>
      <c r="F3" s="72">
        <v>12</v>
      </c>
      <c r="G3" s="72">
        <v>3</v>
      </c>
      <c r="H3" s="72">
        <v>10</v>
      </c>
      <c r="I3" s="72">
        <v>0</v>
      </c>
      <c r="J3" s="72">
        <v>0</v>
      </c>
      <c r="K3" s="72">
        <v>0</v>
      </c>
      <c r="L3" s="72">
        <v>0</v>
      </c>
      <c r="M3" s="72">
        <v>0</v>
      </c>
      <c r="N3" s="72">
        <v>0</v>
      </c>
      <c r="O3" s="59">
        <f aca="true" t="shared" si="0" ref="O3:P7">SUM(E3,G3,I3,K3,M3)</f>
        <v>13</v>
      </c>
      <c r="P3" s="59">
        <f t="shared" si="0"/>
        <v>22</v>
      </c>
      <c r="Q3" s="114">
        <v>23</v>
      </c>
      <c r="R3" s="117">
        <v>1</v>
      </c>
      <c r="S3" s="117">
        <f>P3/Q3</f>
        <v>0.9565217391304348</v>
      </c>
      <c r="T3" s="119" t="s">
        <v>97</v>
      </c>
    </row>
    <row r="4" spans="1:20" ht="21.65" customHeight="1">
      <c r="A4" s="112"/>
      <c r="B4" s="109"/>
      <c r="C4" s="122" t="s">
        <v>200</v>
      </c>
      <c r="D4" s="66" t="s">
        <v>101</v>
      </c>
      <c r="E4" s="73">
        <v>8</v>
      </c>
      <c r="F4" s="73">
        <v>11</v>
      </c>
      <c r="G4" s="73">
        <v>5</v>
      </c>
      <c r="H4" s="73">
        <v>11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  <c r="O4" s="60">
        <f t="shared" si="0"/>
        <v>13</v>
      </c>
      <c r="P4" s="60">
        <f t="shared" si="0"/>
        <v>22</v>
      </c>
      <c r="Q4" s="115"/>
      <c r="R4" s="118"/>
      <c r="S4" s="118"/>
      <c r="T4" s="120"/>
    </row>
    <row r="5" spans="1:20" ht="32.1">
      <c r="A5" s="112"/>
      <c r="B5" s="109"/>
      <c r="C5" s="110"/>
      <c r="D5" s="65" t="s">
        <v>18</v>
      </c>
      <c r="E5" s="70">
        <v>10</v>
      </c>
      <c r="F5" s="70">
        <v>11</v>
      </c>
      <c r="G5" s="70">
        <v>3</v>
      </c>
      <c r="H5" s="70">
        <v>11</v>
      </c>
      <c r="I5" s="70">
        <v>0</v>
      </c>
      <c r="J5" s="70">
        <v>0</v>
      </c>
      <c r="K5" s="70">
        <v>0</v>
      </c>
      <c r="L5" s="70">
        <v>0</v>
      </c>
      <c r="M5" s="70">
        <v>0</v>
      </c>
      <c r="N5" s="70">
        <v>0</v>
      </c>
      <c r="O5" s="60">
        <f t="shared" si="0"/>
        <v>13</v>
      </c>
      <c r="P5" s="60">
        <f t="shared" si="0"/>
        <v>22</v>
      </c>
      <c r="Q5" s="115"/>
      <c r="R5" s="118"/>
      <c r="S5" s="118"/>
      <c r="T5" s="120"/>
    </row>
    <row r="6" spans="1:20" ht="21.65" customHeight="1">
      <c r="A6" s="112"/>
      <c r="B6" s="109"/>
      <c r="C6" s="109" t="s">
        <v>202</v>
      </c>
      <c r="D6" s="67" t="s">
        <v>66</v>
      </c>
      <c r="E6" s="70">
        <v>10</v>
      </c>
      <c r="F6" s="70">
        <v>12</v>
      </c>
      <c r="G6" s="70">
        <v>3</v>
      </c>
      <c r="H6" s="70">
        <v>8</v>
      </c>
      <c r="I6" s="70">
        <v>0</v>
      </c>
      <c r="J6" s="70">
        <v>2</v>
      </c>
      <c r="K6" s="70">
        <v>0</v>
      </c>
      <c r="L6" s="70">
        <v>0</v>
      </c>
      <c r="M6" s="70">
        <v>0</v>
      </c>
      <c r="N6" s="70">
        <v>0</v>
      </c>
      <c r="O6" s="60">
        <f t="shared" si="0"/>
        <v>13</v>
      </c>
      <c r="P6" s="60">
        <f t="shared" si="0"/>
        <v>22</v>
      </c>
      <c r="Q6" s="115"/>
      <c r="R6" s="118"/>
      <c r="S6" s="118"/>
      <c r="T6" s="120"/>
    </row>
    <row r="7" spans="1:21" ht="32.1">
      <c r="A7" s="113"/>
      <c r="B7" s="110"/>
      <c r="C7" s="110"/>
      <c r="D7" s="67" t="s">
        <v>61</v>
      </c>
      <c r="E7" s="73">
        <v>6</v>
      </c>
      <c r="F7" s="73">
        <v>13</v>
      </c>
      <c r="G7" s="73">
        <v>6</v>
      </c>
      <c r="H7" s="73">
        <v>7</v>
      </c>
      <c r="I7" s="73">
        <v>1</v>
      </c>
      <c r="J7" s="73">
        <v>2</v>
      </c>
      <c r="K7" s="73">
        <v>0</v>
      </c>
      <c r="L7" s="73">
        <v>0</v>
      </c>
      <c r="M7" s="73">
        <v>0</v>
      </c>
      <c r="N7" s="73">
        <v>0</v>
      </c>
      <c r="O7" s="60">
        <f t="shared" si="0"/>
        <v>13</v>
      </c>
      <c r="P7" s="60">
        <f t="shared" si="0"/>
        <v>22</v>
      </c>
      <c r="Q7" s="116"/>
      <c r="R7" s="118"/>
      <c r="S7" s="118"/>
      <c r="T7" s="121"/>
      <c r="U7" s="3" t="s">
        <v>129</v>
      </c>
    </row>
    <row r="8" spans="1:20" ht="30" customHeight="1">
      <c r="A8" s="123" t="s">
        <v>14</v>
      </c>
      <c r="B8" s="123"/>
      <c r="C8" s="123"/>
      <c r="D8" s="123"/>
      <c r="E8" s="74">
        <f aca="true" t="shared" si="1" ref="E8:N8">SUM(E3:E7)</f>
        <v>44</v>
      </c>
      <c r="F8" s="74">
        <f t="shared" si="1"/>
        <v>59</v>
      </c>
      <c r="G8" s="74">
        <f t="shared" si="1"/>
        <v>20</v>
      </c>
      <c r="H8" s="74">
        <f t="shared" si="1"/>
        <v>47</v>
      </c>
      <c r="I8" s="74">
        <f t="shared" si="1"/>
        <v>1</v>
      </c>
      <c r="J8" s="74">
        <f t="shared" si="1"/>
        <v>4</v>
      </c>
      <c r="K8" s="74">
        <f t="shared" si="1"/>
        <v>0</v>
      </c>
      <c r="L8" s="74">
        <f t="shared" si="1"/>
        <v>0</v>
      </c>
      <c r="M8" s="74">
        <f t="shared" si="1"/>
        <v>0</v>
      </c>
      <c r="N8" s="74">
        <f t="shared" si="1"/>
        <v>0</v>
      </c>
      <c r="O8" s="61">
        <f>(E8*5)+(G8*4)+(I8*3)+(K8*2)+(M8*1)</f>
        <v>303</v>
      </c>
      <c r="P8" s="61">
        <f>(F8*5)+(H8*4)+(J8*3)+(L8*2)+(N8*1)</f>
        <v>495</v>
      </c>
      <c r="Q8" s="123" t="s">
        <v>171</v>
      </c>
      <c r="R8" s="123"/>
      <c r="S8" s="123"/>
      <c r="T8" s="123"/>
    </row>
    <row r="10" spans="1:20" ht="24" customHeight="1">
      <c r="A10" s="124" t="s">
        <v>49</v>
      </c>
      <c r="B10" s="127" t="s">
        <v>132</v>
      </c>
      <c r="C10" s="128"/>
      <c r="D10" s="128"/>
      <c r="E10" s="128"/>
      <c r="F10" s="128"/>
      <c r="G10" s="128"/>
      <c r="H10" s="128"/>
      <c r="I10" s="128"/>
      <c r="J10" s="129"/>
      <c r="K10" s="127" t="s">
        <v>144</v>
      </c>
      <c r="L10" s="128"/>
      <c r="M10" s="128"/>
      <c r="N10" s="128"/>
      <c r="O10" s="128"/>
      <c r="P10" s="128"/>
      <c r="Q10" s="128"/>
      <c r="R10" s="128"/>
      <c r="S10" s="128"/>
      <c r="T10" s="129"/>
    </row>
    <row r="11" spans="1:20" ht="22.5" customHeight="1">
      <c r="A11" s="125"/>
      <c r="B11" s="98" t="s">
        <v>162</v>
      </c>
      <c r="C11" s="92"/>
      <c r="D11" s="92"/>
      <c r="E11" s="92"/>
      <c r="F11" s="92"/>
      <c r="G11" s="92"/>
      <c r="H11" s="92"/>
      <c r="I11" s="92"/>
      <c r="J11" s="93"/>
      <c r="K11" s="91"/>
      <c r="L11" s="92"/>
      <c r="M11" s="92"/>
      <c r="N11" s="92"/>
      <c r="O11" s="92"/>
      <c r="P11" s="92"/>
      <c r="Q11" s="92"/>
      <c r="R11" s="92"/>
      <c r="S11" s="92"/>
      <c r="T11" s="93"/>
    </row>
    <row r="12" spans="1:20" ht="24" customHeight="1">
      <c r="A12" s="125"/>
      <c r="B12" s="98"/>
      <c r="C12" s="92"/>
      <c r="D12" s="92"/>
      <c r="E12" s="92"/>
      <c r="F12" s="92"/>
      <c r="G12" s="92"/>
      <c r="H12" s="92"/>
      <c r="I12" s="92"/>
      <c r="J12" s="93"/>
      <c r="K12" s="91"/>
      <c r="L12" s="92"/>
      <c r="M12" s="92"/>
      <c r="N12" s="92"/>
      <c r="O12" s="92"/>
      <c r="P12" s="92"/>
      <c r="Q12" s="92"/>
      <c r="R12" s="92"/>
      <c r="S12" s="92"/>
      <c r="T12" s="93"/>
    </row>
    <row r="13" spans="1:20" ht="24" customHeight="1">
      <c r="A13" s="125"/>
      <c r="B13" s="98"/>
      <c r="C13" s="92"/>
      <c r="D13" s="92"/>
      <c r="E13" s="92"/>
      <c r="F13" s="92"/>
      <c r="G13" s="92"/>
      <c r="H13" s="92"/>
      <c r="I13" s="92"/>
      <c r="J13" s="93"/>
      <c r="K13" s="98"/>
      <c r="L13" s="92"/>
      <c r="M13" s="92"/>
      <c r="N13" s="92"/>
      <c r="O13" s="92"/>
      <c r="P13" s="92"/>
      <c r="Q13" s="92"/>
      <c r="R13" s="92"/>
      <c r="S13" s="92"/>
      <c r="T13" s="93"/>
    </row>
    <row r="14" spans="1:20" ht="24" customHeight="1">
      <c r="A14" s="125"/>
      <c r="B14" s="130"/>
      <c r="C14" s="131"/>
      <c r="D14" s="131"/>
      <c r="E14" s="131"/>
      <c r="F14" s="131"/>
      <c r="G14" s="131"/>
      <c r="H14" s="131"/>
      <c r="I14" s="131"/>
      <c r="J14" s="132"/>
      <c r="K14" s="98"/>
      <c r="L14" s="92"/>
      <c r="M14" s="92"/>
      <c r="N14" s="92"/>
      <c r="O14" s="92"/>
      <c r="P14" s="92"/>
      <c r="Q14" s="92"/>
      <c r="R14" s="92"/>
      <c r="S14" s="92"/>
      <c r="T14" s="93"/>
    </row>
    <row r="15" spans="1:20" ht="24" customHeight="1">
      <c r="A15" s="125"/>
      <c r="B15" s="133"/>
      <c r="C15" s="131"/>
      <c r="D15" s="131"/>
      <c r="E15" s="131"/>
      <c r="F15" s="131"/>
      <c r="G15" s="131"/>
      <c r="H15" s="131"/>
      <c r="I15" s="131"/>
      <c r="J15" s="132"/>
      <c r="K15" s="98"/>
      <c r="L15" s="92"/>
      <c r="M15" s="92"/>
      <c r="N15" s="92"/>
      <c r="O15" s="92"/>
      <c r="P15" s="92"/>
      <c r="Q15" s="92"/>
      <c r="R15" s="92"/>
      <c r="S15" s="92"/>
      <c r="T15" s="93"/>
    </row>
    <row r="16" spans="1:20" ht="24" customHeight="1">
      <c r="A16" s="125"/>
      <c r="B16" s="133"/>
      <c r="C16" s="131"/>
      <c r="D16" s="131"/>
      <c r="E16" s="131"/>
      <c r="F16" s="131"/>
      <c r="G16" s="131"/>
      <c r="H16" s="131"/>
      <c r="I16" s="131"/>
      <c r="J16" s="132"/>
      <c r="K16" s="98"/>
      <c r="L16" s="92"/>
      <c r="M16" s="92"/>
      <c r="N16" s="92"/>
      <c r="O16" s="92"/>
      <c r="P16" s="92"/>
      <c r="Q16" s="92"/>
      <c r="R16" s="92"/>
      <c r="S16" s="92"/>
      <c r="T16" s="93"/>
    </row>
    <row r="17" spans="1:20" ht="24" customHeight="1">
      <c r="A17" s="125"/>
      <c r="B17" s="134"/>
      <c r="C17" s="131"/>
      <c r="D17" s="131"/>
      <c r="E17" s="131"/>
      <c r="F17" s="131"/>
      <c r="G17" s="131"/>
      <c r="H17" s="131"/>
      <c r="I17" s="131"/>
      <c r="J17" s="132"/>
      <c r="K17" s="98"/>
      <c r="L17" s="92"/>
      <c r="M17" s="92"/>
      <c r="N17" s="92"/>
      <c r="O17" s="92"/>
      <c r="P17" s="92"/>
      <c r="Q17" s="92"/>
      <c r="R17" s="92"/>
      <c r="S17" s="92"/>
      <c r="T17" s="93"/>
    </row>
    <row r="18" spans="1:20" ht="24" customHeight="1">
      <c r="A18" s="125"/>
      <c r="B18" s="133"/>
      <c r="C18" s="131"/>
      <c r="D18" s="131"/>
      <c r="E18" s="131"/>
      <c r="F18" s="131"/>
      <c r="G18" s="131"/>
      <c r="H18" s="131"/>
      <c r="I18" s="131"/>
      <c r="J18" s="132"/>
      <c r="K18" s="135"/>
      <c r="L18" s="136"/>
      <c r="M18" s="136"/>
      <c r="N18" s="136"/>
      <c r="O18" s="136"/>
      <c r="P18" s="136"/>
      <c r="Q18" s="136"/>
      <c r="R18" s="136"/>
      <c r="S18" s="136"/>
      <c r="T18" s="137"/>
    </row>
    <row r="19" spans="1:20" ht="24" customHeight="1">
      <c r="A19" s="125"/>
      <c r="B19" s="133"/>
      <c r="C19" s="131"/>
      <c r="D19" s="131"/>
      <c r="E19" s="131"/>
      <c r="F19" s="131"/>
      <c r="G19" s="131"/>
      <c r="H19" s="131"/>
      <c r="I19" s="131"/>
      <c r="J19" s="132"/>
      <c r="K19" s="135"/>
      <c r="L19" s="136"/>
      <c r="M19" s="136"/>
      <c r="N19" s="136"/>
      <c r="O19" s="136"/>
      <c r="P19" s="136"/>
      <c r="Q19" s="136"/>
      <c r="R19" s="136"/>
      <c r="S19" s="136"/>
      <c r="T19" s="137"/>
    </row>
    <row r="20" spans="1:20" ht="24" customHeight="1">
      <c r="A20" s="126"/>
      <c r="B20" s="138"/>
      <c r="C20" s="139"/>
      <c r="D20" s="139"/>
      <c r="E20" s="139"/>
      <c r="F20" s="139"/>
      <c r="G20" s="139"/>
      <c r="H20" s="139"/>
      <c r="I20" s="139"/>
      <c r="J20" s="140"/>
      <c r="K20" s="141"/>
      <c r="L20" s="142"/>
      <c r="M20" s="142"/>
      <c r="N20" s="142"/>
      <c r="O20" s="142"/>
      <c r="P20" s="142"/>
      <c r="Q20" s="142"/>
      <c r="R20" s="142"/>
      <c r="S20" s="142"/>
      <c r="T20" s="143"/>
    </row>
    <row r="22" spans="1:20" s="4" customFormat="1" ht="16.5">
      <c r="A22" s="11" t="s">
        <v>113</v>
      </c>
      <c r="B22" s="6"/>
      <c r="C22" s="6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8"/>
      <c r="P22" s="8"/>
      <c r="Q22" s="5"/>
      <c r="S22" s="5"/>
      <c r="T22" s="5"/>
    </row>
    <row r="23" spans="1:20" s="4" customFormat="1" ht="23.25" customHeight="1">
      <c r="A23" s="87" t="s">
        <v>24</v>
      </c>
      <c r="B23" s="87"/>
      <c r="C23" s="87"/>
      <c r="D23" s="87"/>
      <c r="E23" s="89" t="s">
        <v>116</v>
      </c>
      <c r="F23" s="89"/>
      <c r="G23" s="89" t="s">
        <v>134</v>
      </c>
      <c r="H23" s="89"/>
      <c r="I23" s="89" t="s">
        <v>154</v>
      </c>
      <c r="J23" s="89"/>
      <c r="K23" s="89" t="s">
        <v>133</v>
      </c>
      <c r="L23" s="89"/>
      <c r="M23" s="89" t="s">
        <v>45</v>
      </c>
      <c r="N23" s="89"/>
      <c r="O23" s="95" t="s">
        <v>48</v>
      </c>
      <c r="P23" s="95" t="s">
        <v>46</v>
      </c>
      <c r="Q23" s="90" t="str">
        <f>Q1</f>
        <v>수강자수
(3기)</v>
      </c>
      <c r="R23" s="89" t="s">
        <v>10</v>
      </c>
      <c r="S23" s="89"/>
      <c r="T23" s="89" t="s">
        <v>151</v>
      </c>
    </row>
    <row r="24" spans="1:20" s="4" customFormat="1" ht="33" customHeight="1">
      <c r="A24" s="88"/>
      <c r="B24" s="88"/>
      <c r="C24" s="88"/>
      <c r="D24" s="88"/>
      <c r="E24" s="69" t="s">
        <v>11</v>
      </c>
      <c r="F24" s="69" t="s">
        <v>16</v>
      </c>
      <c r="G24" s="69" t="s">
        <v>11</v>
      </c>
      <c r="H24" s="69" t="s">
        <v>16</v>
      </c>
      <c r="I24" s="69" t="s">
        <v>11</v>
      </c>
      <c r="J24" s="69" t="s">
        <v>16</v>
      </c>
      <c r="K24" s="69" t="s">
        <v>11</v>
      </c>
      <c r="L24" s="69" t="s">
        <v>16</v>
      </c>
      <c r="M24" s="69" t="s">
        <v>11</v>
      </c>
      <c r="N24" s="69" t="s">
        <v>16</v>
      </c>
      <c r="O24" s="96"/>
      <c r="P24" s="97"/>
      <c r="Q24" s="90"/>
      <c r="R24" s="78" t="s">
        <v>98</v>
      </c>
      <c r="S24" s="68" t="s">
        <v>16</v>
      </c>
      <c r="T24" s="94"/>
    </row>
    <row r="25" spans="1:24" ht="19.5" customHeight="1">
      <c r="A25" s="75">
        <v>1</v>
      </c>
      <c r="B25" s="152" t="s">
        <v>188</v>
      </c>
      <c r="C25" s="152"/>
      <c r="D25" s="152"/>
      <c r="E25" s="72">
        <v>9</v>
      </c>
      <c r="F25" s="72">
        <v>11</v>
      </c>
      <c r="G25" s="72">
        <v>3</v>
      </c>
      <c r="H25" s="72">
        <v>11</v>
      </c>
      <c r="I25" s="72">
        <v>1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59">
        <f aca="true" t="shared" si="2" ref="O25:P29">SUM(E25,G25,I25,K25,M25)</f>
        <v>13</v>
      </c>
      <c r="P25" s="59">
        <f t="shared" si="2"/>
        <v>22</v>
      </c>
      <c r="Q25" s="144">
        <f>Q3</f>
        <v>23</v>
      </c>
      <c r="R25" s="146">
        <f>R3</f>
        <v>1</v>
      </c>
      <c r="S25" s="146">
        <f>S3</f>
        <v>0.9565217391304348</v>
      </c>
      <c r="T25" s="149" t="str">
        <f>T3</f>
        <v>325(학생)/ 550(학부모)</v>
      </c>
      <c r="X25" s="5" t="s">
        <v>8</v>
      </c>
    </row>
    <row r="26" spans="1:20" ht="19.5" customHeight="1">
      <c r="A26" s="76">
        <v>2</v>
      </c>
      <c r="B26" s="151" t="s">
        <v>43</v>
      </c>
      <c r="C26" s="151"/>
      <c r="D26" s="151"/>
      <c r="E26" s="73">
        <v>7</v>
      </c>
      <c r="F26" s="73">
        <v>11</v>
      </c>
      <c r="G26" s="73">
        <v>6</v>
      </c>
      <c r="H26" s="73">
        <v>10</v>
      </c>
      <c r="I26" s="73">
        <v>0</v>
      </c>
      <c r="J26" s="73">
        <v>1</v>
      </c>
      <c r="K26" s="73">
        <v>0</v>
      </c>
      <c r="L26" s="73">
        <v>0</v>
      </c>
      <c r="M26" s="73">
        <v>0</v>
      </c>
      <c r="N26" s="73">
        <v>0</v>
      </c>
      <c r="O26" s="60">
        <f t="shared" si="2"/>
        <v>13</v>
      </c>
      <c r="P26" s="60">
        <f t="shared" si="2"/>
        <v>22</v>
      </c>
      <c r="Q26" s="145"/>
      <c r="R26" s="147"/>
      <c r="S26" s="147"/>
      <c r="T26" s="150"/>
    </row>
    <row r="27" spans="1:20" ht="19.5" customHeight="1">
      <c r="A27" s="76">
        <v>3</v>
      </c>
      <c r="B27" s="151" t="s">
        <v>38</v>
      </c>
      <c r="C27" s="151"/>
      <c r="D27" s="151"/>
      <c r="E27" s="70">
        <v>7</v>
      </c>
      <c r="F27" s="70">
        <v>11</v>
      </c>
      <c r="G27" s="70">
        <v>6</v>
      </c>
      <c r="H27" s="70">
        <v>9</v>
      </c>
      <c r="I27" s="70">
        <v>0</v>
      </c>
      <c r="J27" s="70">
        <v>2</v>
      </c>
      <c r="K27" s="70">
        <v>0</v>
      </c>
      <c r="L27" s="70">
        <v>0</v>
      </c>
      <c r="M27" s="70">
        <v>0</v>
      </c>
      <c r="N27" s="70">
        <v>0</v>
      </c>
      <c r="O27" s="60">
        <f t="shared" si="2"/>
        <v>13</v>
      </c>
      <c r="P27" s="60">
        <f t="shared" si="2"/>
        <v>22</v>
      </c>
      <c r="Q27" s="145"/>
      <c r="R27" s="147"/>
      <c r="S27" s="147"/>
      <c r="T27" s="150"/>
    </row>
    <row r="28" spans="1:20" ht="19.5" customHeight="1">
      <c r="A28" s="76">
        <v>4</v>
      </c>
      <c r="B28" s="151" t="s">
        <v>100</v>
      </c>
      <c r="C28" s="151"/>
      <c r="D28" s="151"/>
      <c r="E28" s="70">
        <v>7</v>
      </c>
      <c r="F28" s="70">
        <v>10</v>
      </c>
      <c r="G28" s="70">
        <v>4</v>
      </c>
      <c r="H28" s="70">
        <v>12</v>
      </c>
      <c r="I28" s="70">
        <v>2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60">
        <f t="shared" si="2"/>
        <v>13</v>
      </c>
      <c r="P28" s="60">
        <f t="shared" si="2"/>
        <v>22</v>
      </c>
      <c r="Q28" s="145"/>
      <c r="R28" s="147"/>
      <c r="S28" s="147"/>
      <c r="T28" s="150"/>
    </row>
    <row r="29" spans="1:20" ht="19.5" customHeight="1">
      <c r="A29" s="76">
        <v>5</v>
      </c>
      <c r="B29" s="151" t="s">
        <v>208</v>
      </c>
      <c r="C29" s="151"/>
      <c r="D29" s="151"/>
      <c r="E29" s="73">
        <v>9</v>
      </c>
      <c r="F29" s="73">
        <v>12</v>
      </c>
      <c r="G29" s="73">
        <v>4</v>
      </c>
      <c r="H29" s="73">
        <v>8</v>
      </c>
      <c r="I29" s="73">
        <v>0</v>
      </c>
      <c r="J29" s="73">
        <v>2</v>
      </c>
      <c r="K29" s="73">
        <v>0</v>
      </c>
      <c r="L29" s="73">
        <v>0</v>
      </c>
      <c r="M29" s="73">
        <v>0</v>
      </c>
      <c r="N29" s="73">
        <v>0</v>
      </c>
      <c r="O29" s="60">
        <f t="shared" si="2"/>
        <v>13</v>
      </c>
      <c r="P29" s="60">
        <f t="shared" si="2"/>
        <v>22</v>
      </c>
      <c r="Q29" s="145"/>
      <c r="R29" s="148"/>
      <c r="S29" s="148"/>
      <c r="T29" s="150"/>
    </row>
    <row r="30" spans="1:20" ht="30" customHeight="1">
      <c r="A30" s="123" t="s">
        <v>14</v>
      </c>
      <c r="B30" s="123"/>
      <c r="C30" s="123"/>
      <c r="D30" s="123"/>
      <c r="E30" s="74">
        <f aca="true" t="shared" si="3" ref="E30:N30">SUM(E25:E29)</f>
        <v>39</v>
      </c>
      <c r="F30" s="74">
        <f t="shared" si="3"/>
        <v>55</v>
      </c>
      <c r="G30" s="74">
        <f t="shared" si="3"/>
        <v>23</v>
      </c>
      <c r="H30" s="74">
        <f t="shared" si="3"/>
        <v>50</v>
      </c>
      <c r="I30" s="74">
        <f t="shared" si="3"/>
        <v>3</v>
      </c>
      <c r="J30" s="74">
        <f t="shared" si="3"/>
        <v>5</v>
      </c>
      <c r="K30" s="74">
        <f t="shared" si="3"/>
        <v>0</v>
      </c>
      <c r="L30" s="74">
        <f t="shared" si="3"/>
        <v>0</v>
      </c>
      <c r="M30" s="74">
        <f t="shared" si="3"/>
        <v>0</v>
      </c>
      <c r="N30" s="74">
        <f t="shared" si="3"/>
        <v>0</v>
      </c>
      <c r="O30" s="61">
        <f>(E30*5)+(G30*4)+(I30*3)+(K30*2)+(M30*1)</f>
        <v>296</v>
      </c>
      <c r="P30" s="61">
        <f>(F30*5)+(H30*4)+(J30*3)+(L30*2)+(N30*1)</f>
        <v>490</v>
      </c>
      <c r="Q30" s="123"/>
      <c r="R30" s="123"/>
      <c r="S30" s="123"/>
      <c r="T30" s="123"/>
    </row>
  </sheetData>
  <mergeCells count="68">
    <mergeCell ref="A23:D24"/>
    <mergeCell ref="E23:F23"/>
    <mergeCell ref="G23:H23"/>
    <mergeCell ref="I23:J23"/>
    <mergeCell ref="Q23:Q24"/>
    <mergeCell ref="K11:T11"/>
    <mergeCell ref="M23:N23"/>
    <mergeCell ref="K23:L23"/>
    <mergeCell ref="R23:S23"/>
    <mergeCell ref="T23:T24"/>
    <mergeCell ref="O23:O24"/>
    <mergeCell ref="P23:P24"/>
    <mergeCell ref="K16:T16"/>
    <mergeCell ref="T1:T2"/>
    <mergeCell ref="A1:B1"/>
    <mergeCell ref="C1:D2"/>
    <mergeCell ref="E1:F1"/>
    <mergeCell ref="G1:H1"/>
    <mergeCell ref="I1:J1"/>
    <mergeCell ref="K1:L1"/>
    <mergeCell ref="A2:B2"/>
    <mergeCell ref="R1:S1"/>
    <mergeCell ref="M1:N1"/>
    <mergeCell ref="O1:O2"/>
    <mergeCell ref="P1:P2"/>
    <mergeCell ref="B3:B7"/>
    <mergeCell ref="Q1:Q2"/>
    <mergeCell ref="B11:J11"/>
    <mergeCell ref="A3:A7"/>
    <mergeCell ref="Q3:Q7"/>
    <mergeCell ref="S3:S7"/>
    <mergeCell ref="T3:T7"/>
    <mergeCell ref="C4:C5"/>
    <mergeCell ref="C6:C7"/>
    <mergeCell ref="R3:R7"/>
    <mergeCell ref="A8:D8"/>
    <mergeCell ref="A10:A20"/>
    <mergeCell ref="B10:J10"/>
    <mergeCell ref="K10:T10"/>
    <mergeCell ref="B12:J12"/>
    <mergeCell ref="K12:T12"/>
    <mergeCell ref="B13:J13"/>
    <mergeCell ref="K13:T13"/>
    <mergeCell ref="B14:J14"/>
    <mergeCell ref="K14:T14"/>
    <mergeCell ref="Q8:T8"/>
    <mergeCell ref="B15:J15"/>
    <mergeCell ref="K15:T15"/>
    <mergeCell ref="B17:J17"/>
    <mergeCell ref="K17:T17"/>
    <mergeCell ref="B16:J16"/>
    <mergeCell ref="B18:J18"/>
    <mergeCell ref="K18:T18"/>
    <mergeCell ref="B20:J20"/>
    <mergeCell ref="K20:T20"/>
    <mergeCell ref="B19:J19"/>
    <mergeCell ref="K19:T19"/>
    <mergeCell ref="A30:D30"/>
    <mergeCell ref="Q30:T30"/>
    <mergeCell ref="Q25:Q29"/>
    <mergeCell ref="S25:S29"/>
    <mergeCell ref="T25:T29"/>
    <mergeCell ref="R25:R29"/>
    <mergeCell ref="B26:D26"/>
    <mergeCell ref="B27:D27"/>
    <mergeCell ref="B28:D28"/>
    <mergeCell ref="B25:D25"/>
    <mergeCell ref="B29:D29"/>
  </mergeCells>
  <printOptions/>
  <pageMargins left="0" right="0" top="0.590416669845581" bottom="0" header="0" footer="0"/>
  <pageSetup fitToHeight="0" fitToWidth="1" horizontalDpi="600" verticalDpi="600" orientation="landscape" paperSize="9" scale="68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X30"/>
  <sheetViews>
    <sheetView zoomScaleSheetLayoutView="75" workbookViewId="0" topLeftCell="A1">
      <selection activeCell="U7" sqref="U7"/>
    </sheetView>
  </sheetViews>
  <sheetFormatPr defaultColWidth="9.00390625" defaultRowHeight="16.5"/>
  <cols>
    <col min="1" max="1" width="5.625" style="6" customWidth="1"/>
    <col min="2" max="2" width="18.875" style="6" customWidth="1"/>
    <col min="3" max="3" width="8.625" style="6" customWidth="1"/>
    <col min="4" max="4" width="22.625" style="7" customWidth="1"/>
    <col min="5" max="14" width="7.625" style="7" customWidth="1"/>
    <col min="15" max="16" width="8.875" style="8" customWidth="1"/>
    <col min="17" max="18" width="9.00390625" style="5" bestFit="1" customWidth="1"/>
    <col min="19" max="19" width="9.50390625" style="5" bestFit="1" customWidth="1"/>
    <col min="20" max="20" width="28.125" style="5" customWidth="1"/>
    <col min="21" max="21" width="9.00390625" style="3" bestFit="1" customWidth="1"/>
  </cols>
  <sheetData>
    <row r="1" spans="1:20" ht="24.75" customHeight="1">
      <c r="A1" s="225" t="s">
        <v>15</v>
      </c>
      <c r="B1" s="225"/>
      <c r="C1" s="94" t="s">
        <v>13</v>
      </c>
      <c r="D1" s="94"/>
      <c r="E1" s="89" t="s">
        <v>116</v>
      </c>
      <c r="F1" s="89"/>
      <c r="G1" s="89" t="s">
        <v>134</v>
      </c>
      <c r="H1" s="89"/>
      <c r="I1" s="89" t="s">
        <v>154</v>
      </c>
      <c r="J1" s="89"/>
      <c r="K1" s="89" t="s">
        <v>133</v>
      </c>
      <c r="L1" s="89"/>
      <c r="M1" s="89" t="s">
        <v>45</v>
      </c>
      <c r="N1" s="89"/>
      <c r="O1" s="95" t="s">
        <v>48</v>
      </c>
      <c r="P1" s="95" t="s">
        <v>46</v>
      </c>
      <c r="Q1" s="90" t="s">
        <v>3</v>
      </c>
      <c r="R1" s="94" t="s">
        <v>10</v>
      </c>
      <c r="S1" s="94"/>
      <c r="T1" s="89" t="s">
        <v>151</v>
      </c>
    </row>
    <row r="2" spans="1:20" ht="30" customHeight="1">
      <c r="A2" s="225" t="s">
        <v>147</v>
      </c>
      <c r="B2" s="225"/>
      <c r="C2" s="226"/>
      <c r="D2" s="226"/>
      <c r="E2" s="68" t="s">
        <v>11</v>
      </c>
      <c r="F2" s="68" t="s">
        <v>16</v>
      </c>
      <c r="G2" s="68" t="s">
        <v>11</v>
      </c>
      <c r="H2" s="68" t="s">
        <v>16</v>
      </c>
      <c r="I2" s="68" t="s">
        <v>11</v>
      </c>
      <c r="J2" s="68" t="s">
        <v>16</v>
      </c>
      <c r="K2" s="68" t="s">
        <v>11</v>
      </c>
      <c r="L2" s="68" t="s">
        <v>16</v>
      </c>
      <c r="M2" s="68" t="s">
        <v>11</v>
      </c>
      <c r="N2" s="68" t="s">
        <v>16</v>
      </c>
      <c r="O2" s="95"/>
      <c r="P2" s="224"/>
      <c r="Q2" s="90"/>
      <c r="R2" s="78" t="s">
        <v>98</v>
      </c>
      <c r="S2" s="68" t="s">
        <v>16</v>
      </c>
      <c r="T2" s="89"/>
    </row>
    <row r="3" spans="1:20" ht="33.15" customHeight="1">
      <c r="A3" s="111">
        <v>1</v>
      </c>
      <c r="B3" s="108" t="s">
        <v>153</v>
      </c>
      <c r="C3" s="64" t="s">
        <v>53</v>
      </c>
      <c r="D3" s="65" t="s">
        <v>64</v>
      </c>
      <c r="E3" s="72">
        <v>20</v>
      </c>
      <c r="F3" s="72">
        <v>17</v>
      </c>
      <c r="G3" s="72">
        <v>1</v>
      </c>
      <c r="H3" s="72">
        <v>7</v>
      </c>
      <c r="I3" s="72">
        <v>0</v>
      </c>
      <c r="J3" s="72">
        <v>1</v>
      </c>
      <c r="K3" s="72">
        <v>0</v>
      </c>
      <c r="L3" s="72">
        <v>0</v>
      </c>
      <c r="M3" s="72">
        <v>0</v>
      </c>
      <c r="N3" s="72">
        <v>0</v>
      </c>
      <c r="O3" s="59">
        <f aca="true" t="shared" si="0" ref="O3:P7">SUM(E3,G3,I3,K3,M3)</f>
        <v>21</v>
      </c>
      <c r="P3" s="59">
        <f t="shared" si="0"/>
        <v>25</v>
      </c>
      <c r="Q3" s="114">
        <v>34</v>
      </c>
      <c r="R3" s="117">
        <v>0.7</v>
      </c>
      <c r="S3" s="117">
        <f>P3/Q3</f>
        <v>0.7352941176470589</v>
      </c>
      <c r="T3" s="119" t="s">
        <v>93</v>
      </c>
    </row>
    <row r="4" spans="1:20" ht="21.4">
      <c r="A4" s="112"/>
      <c r="B4" s="109"/>
      <c r="C4" s="122" t="s">
        <v>200</v>
      </c>
      <c r="D4" s="66" t="s">
        <v>101</v>
      </c>
      <c r="E4" s="73">
        <v>21</v>
      </c>
      <c r="F4" s="73">
        <v>17</v>
      </c>
      <c r="G4" s="73">
        <v>0</v>
      </c>
      <c r="H4" s="73">
        <v>6</v>
      </c>
      <c r="I4" s="73">
        <v>0</v>
      </c>
      <c r="J4" s="73">
        <v>2</v>
      </c>
      <c r="K4" s="73">
        <v>0</v>
      </c>
      <c r="L4" s="73">
        <v>0</v>
      </c>
      <c r="M4" s="73">
        <v>0</v>
      </c>
      <c r="N4" s="73">
        <v>0</v>
      </c>
      <c r="O4" s="60">
        <f t="shared" si="0"/>
        <v>21</v>
      </c>
      <c r="P4" s="60">
        <f t="shared" si="0"/>
        <v>25</v>
      </c>
      <c r="Q4" s="115"/>
      <c r="R4" s="118"/>
      <c r="S4" s="118"/>
      <c r="T4" s="120"/>
    </row>
    <row r="5" spans="1:20" ht="32.1">
      <c r="A5" s="112"/>
      <c r="B5" s="109"/>
      <c r="C5" s="110"/>
      <c r="D5" s="65" t="s">
        <v>18</v>
      </c>
      <c r="E5" s="70">
        <v>20</v>
      </c>
      <c r="F5" s="70">
        <v>17</v>
      </c>
      <c r="G5" s="70">
        <v>1</v>
      </c>
      <c r="H5" s="70">
        <v>5</v>
      </c>
      <c r="I5" s="70">
        <v>0</v>
      </c>
      <c r="J5" s="70">
        <v>3</v>
      </c>
      <c r="K5" s="70">
        <v>0</v>
      </c>
      <c r="L5" s="70">
        <v>0</v>
      </c>
      <c r="M5" s="70">
        <v>0</v>
      </c>
      <c r="N5" s="70">
        <v>0</v>
      </c>
      <c r="O5" s="60">
        <f t="shared" si="0"/>
        <v>21</v>
      </c>
      <c r="P5" s="60">
        <f t="shared" si="0"/>
        <v>25</v>
      </c>
      <c r="Q5" s="115"/>
      <c r="R5" s="118"/>
      <c r="S5" s="118"/>
      <c r="T5" s="120"/>
    </row>
    <row r="6" spans="1:20" ht="21.4">
      <c r="A6" s="112"/>
      <c r="B6" s="109"/>
      <c r="C6" s="109" t="s">
        <v>202</v>
      </c>
      <c r="D6" s="67" t="s">
        <v>66</v>
      </c>
      <c r="E6" s="70">
        <v>20</v>
      </c>
      <c r="F6" s="70">
        <v>17</v>
      </c>
      <c r="G6" s="70">
        <v>1</v>
      </c>
      <c r="H6" s="70">
        <v>5</v>
      </c>
      <c r="I6" s="70">
        <v>0</v>
      </c>
      <c r="J6" s="70">
        <v>3</v>
      </c>
      <c r="K6" s="70">
        <v>0</v>
      </c>
      <c r="L6" s="70">
        <v>0</v>
      </c>
      <c r="M6" s="70">
        <v>0</v>
      </c>
      <c r="N6" s="70">
        <v>0</v>
      </c>
      <c r="O6" s="60">
        <f t="shared" si="0"/>
        <v>21</v>
      </c>
      <c r="P6" s="60">
        <f t="shared" si="0"/>
        <v>25</v>
      </c>
      <c r="Q6" s="115"/>
      <c r="R6" s="118"/>
      <c r="S6" s="118"/>
      <c r="T6" s="120"/>
    </row>
    <row r="7" spans="1:21" ht="32.1">
      <c r="A7" s="113"/>
      <c r="B7" s="110"/>
      <c r="C7" s="110"/>
      <c r="D7" s="67" t="s">
        <v>61</v>
      </c>
      <c r="E7" s="73">
        <v>20</v>
      </c>
      <c r="F7" s="73">
        <v>17</v>
      </c>
      <c r="G7" s="73">
        <v>0</v>
      </c>
      <c r="H7" s="73">
        <v>6</v>
      </c>
      <c r="I7" s="73">
        <v>1</v>
      </c>
      <c r="J7" s="73">
        <v>1</v>
      </c>
      <c r="K7" s="73">
        <v>0</v>
      </c>
      <c r="L7" s="73">
        <v>1</v>
      </c>
      <c r="M7" s="73">
        <v>0</v>
      </c>
      <c r="N7" s="73">
        <v>0</v>
      </c>
      <c r="O7" s="60">
        <f t="shared" si="0"/>
        <v>21</v>
      </c>
      <c r="P7" s="60">
        <f t="shared" si="0"/>
        <v>25</v>
      </c>
      <c r="Q7" s="116"/>
      <c r="R7" s="118"/>
      <c r="S7" s="118"/>
      <c r="T7" s="121"/>
      <c r="U7" s="2" t="s">
        <v>51</v>
      </c>
    </row>
    <row r="8" spans="1:20" ht="30" customHeight="1">
      <c r="A8" s="123" t="s">
        <v>14</v>
      </c>
      <c r="B8" s="123"/>
      <c r="C8" s="123"/>
      <c r="D8" s="123"/>
      <c r="E8" s="74">
        <f aca="true" t="shared" si="1" ref="E8:N8">SUM(E3:E7)</f>
        <v>101</v>
      </c>
      <c r="F8" s="74">
        <f t="shared" si="1"/>
        <v>85</v>
      </c>
      <c r="G8" s="74">
        <f t="shared" si="1"/>
        <v>3</v>
      </c>
      <c r="H8" s="74">
        <f t="shared" si="1"/>
        <v>29</v>
      </c>
      <c r="I8" s="74">
        <f t="shared" si="1"/>
        <v>1</v>
      </c>
      <c r="J8" s="74">
        <f t="shared" si="1"/>
        <v>10</v>
      </c>
      <c r="K8" s="74">
        <f t="shared" si="1"/>
        <v>0</v>
      </c>
      <c r="L8" s="74">
        <f t="shared" si="1"/>
        <v>1</v>
      </c>
      <c r="M8" s="74">
        <f t="shared" si="1"/>
        <v>0</v>
      </c>
      <c r="N8" s="74">
        <f t="shared" si="1"/>
        <v>0</v>
      </c>
      <c r="O8" s="61">
        <f>(E8*5)+(G8*4)+(I8*3)+(K8*2)+(M8*1)</f>
        <v>520</v>
      </c>
      <c r="P8" s="61">
        <f>(F8*5)+(H8*4)+(J8*3)+(L8*2)+(N8*1)</f>
        <v>573</v>
      </c>
      <c r="Q8" s="123" t="s">
        <v>0</v>
      </c>
      <c r="R8" s="123"/>
      <c r="S8" s="123"/>
      <c r="T8" s="123"/>
    </row>
    <row r="10" spans="1:20" ht="24" customHeight="1">
      <c r="A10" s="124" t="s">
        <v>49</v>
      </c>
      <c r="B10" s="127" t="s">
        <v>132</v>
      </c>
      <c r="C10" s="128"/>
      <c r="D10" s="128"/>
      <c r="E10" s="128"/>
      <c r="F10" s="128"/>
      <c r="G10" s="128"/>
      <c r="H10" s="128"/>
      <c r="I10" s="128"/>
      <c r="J10" s="129"/>
      <c r="K10" s="127" t="s">
        <v>144</v>
      </c>
      <c r="L10" s="128"/>
      <c r="M10" s="128"/>
      <c r="N10" s="128"/>
      <c r="O10" s="128"/>
      <c r="P10" s="128"/>
      <c r="Q10" s="128"/>
      <c r="R10" s="128"/>
      <c r="S10" s="128"/>
      <c r="T10" s="129"/>
    </row>
    <row r="11" spans="1:21" ht="22.5" customHeight="1">
      <c r="A11" s="125"/>
      <c r="B11" s="98" t="s">
        <v>178</v>
      </c>
      <c r="C11" s="92"/>
      <c r="D11" s="92"/>
      <c r="E11" s="92"/>
      <c r="F11" s="92"/>
      <c r="G11" s="92"/>
      <c r="H11" s="92"/>
      <c r="I11" s="92"/>
      <c r="J11" s="93"/>
      <c r="K11" s="91" t="s">
        <v>33</v>
      </c>
      <c r="L11" s="92"/>
      <c r="M11" s="92"/>
      <c r="N11" s="92"/>
      <c r="O11" s="92"/>
      <c r="P11" s="92"/>
      <c r="Q11" s="92"/>
      <c r="R11" s="92"/>
      <c r="S11" s="92"/>
      <c r="T11" s="93"/>
      <c r="U11" s="2"/>
    </row>
    <row r="12" spans="1:21" ht="24" customHeight="1">
      <c r="A12" s="125"/>
      <c r="B12" s="133" t="s">
        <v>182</v>
      </c>
      <c r="C12" s="131"/>
      <c r="D12" s="131"/>
      <c r="E12" s="131"/>
      <c r="F12" s="131"/>
      <c r="G12" s="131"/>
      <c r="H12" s="131"/>
      <c r="I12" s="131"/>
      <c r="J12" s="132"/>
      <c r="K12" s="227" t="s">
        <v>27</v>
      </c>
      <c r="L12" s="228"/>
      <c r="M12" s="228"/>
      <c r="N12" s="228"/>
      <c r="O12" s="228"/>
      <c r="P12" s="228"/>
      <c r="Q12" s="228"/>
      <c r="R12" s="228"/>
      <c r="S12" s="228"/>
      <c r="T12" s="229"/>
      <c r="U12" s="2"/>
    </row>
    <row r="13" spans="1:21" ht="24" customHeight="1">
      <c r="A13" s="125"/>
      <c r="B13" s="133"/>
      <c r="C13" s="131"/>
      <c r="D13" s="131"/>
      <c r="E13" s="131"/>
      <c r="F13" s="131"/>
      <c r="G13" s="131"/>
      <c r="H13" s="131"/>
      <c r="I13" s="131"/>
      <c r="J13" s="132"/>
      <c r="K13" s="227"/>
      <c r="L13" s="228"/>
      <c r="M13" s="228"/>
      <c r="N13" s="228"/>
      <c r="O13" s="228"/>
      <c r="P13" s="228"/>
      <c r="Q13" s="228"/>
      <c r="R13" s="228"/>
      <c r="S13" s="228"/>
      <c r="T13" s="229"/>
      <c r="U13" s="2"/>
    </row>
    <row r="14" spans="1:21" ht="24" customHeight="1">
      <c r="A14" s="125"/>
      <c r="B14" s="133"/>
      <c r="C14" s="131"/>
      <c r="D14" s="131"/>
      <c r="E14" s="131"/>
      <c r="F14" s="131"/>
      <c r="G14" s="131"/>
      <c r="H14" s="131"/>
      <c r="I14" s="131"/>
      <c r="J14" s="132"/>
      <c r="K14" s="135"/>
      <c r="L14" s="136"/>
      <c r="M14" s="136"/>
      <c r="N14" s="136"/>
      <c r="O14" s="136"/>
      <c r="P14" s="136"/>
      <c r="Q14" s="136"/>
      <c r="R14" s="136"/>
      <c r="S14" s="136"/>
      <c r="T14" s="137"/>
      <c r="U14" s="2"/>
    </row>
    <row r="15" spans="1:20" ht="24" customHeight="1">
      <c r="A15" s="125"/>
      <c r="B15" s="133"/>
      <c r="C15" s="131"/>
      <c r="D15" s="131"/>
      <c r="E15" s="131"/>
      <c r="F15" s="131"/>
      <c r="G15" s="131"/>
      <c r="H15" s="131"/>
      <c r="I15" s="131"/>
      <c r="J15" s="132"/>
      <c r="K15" s="135"/>
      <c r="L15" s="136"/>
      <c r="M15" s="136"/>
      <c r="N15" s="136"/>
      <c r="O15" s="136"/>
      <c r="P15" s="136"/>
      <c r="Q15" s="136"/>
      <c r="R15" s="136"/>
      <c r="S15" s="136"/>
      <c r="T15" s="137"/>
    </row>
    <row r="16" spans="1:20" ht="24" customHeight="1">
      <c r="A16" s="125"/>
      <c r="B16" s="133"/>
      <c r="C16" s="131"/>
      <c r="D16" s="131"/>
      <c r="E16" s="131"/>
      <c r="F16" s="131"/>
      <c r="G16" s="131"/>
      <c r="H16" s="131"/>
      <c r="I16" s="131"/>
      <c r="J16" s="132"/>
      <c r="K16" s="135"/>
      <c r="L16" s="136"/>
      <c r="M16" s="136"/>
      <c r="N16" s="136"/>
      <c r="O16" s="136"/>
      <c r="P16" s="136"/>
      <c r="Q16" s="136"/>
      <c r="R16" s="136"/>
      <c r="S16" s="136"/>
      <c r="T16" s="137"/>
    </row>
    <row r="17" spans="1:20" ht="24" customHeight="1">
      <c r="A17" s="125"/>
      <c r="B17" s="134"/>
      <c r="C17" s="131"/>
      <c r="D17" s="131"/>
      <c r="E17" s="131"/>
      <c r="F17" s="131"/>
      <c r="G17" s="131"/>
      <c r="H17" s="131"/>
      <c r="I17" s="131"/>
      <c r="J17" s="132"/>
      <c r="K17" s="135"/>
      <c r="L17" s="136"/>
      <c r="M17" s="136"/>
      <c r="N17" s="136"/>
      <c r="O17" s="136"/>
      <c r="P17" s="136"/>
      <c r="Q17" s="136"/>
      <c r="R17" s="136"/>
      <c r="S17" s="136"/>
      <c r="T17" s="137"/>
    </row>
    <row r="18" spans="1:20" ht="24" customHeight="1">
      <c r="A18" s="125"/>
      <c r="B18" s="133"/>
      <c r="C18" s="131"/>
      <c r="D18" s="131"/>
      <c r="E18" s="131"/>
      <c r="F18" s="131"/>
      <c r="G18" s="131"/>
      <c r="H18" s="131"/>
      <c r="I18" s="131"/>
      <c r="J18" s="132"/>
      <c r="K18" s="135"/>
      <c r="L18" s="136"/>
      <c r="M18" s="136"/>
      <c r="N18" s="136"/>
      <c r="O18" s="136"/>
      <c r="P18" s="136"/>
      <c r="Q18" s="136"/>
      <c r="R18" s="136"/>
      <c r="S18" s="136"/>
      <c r="T18" s="137"/>
    </row>
    <row r="19" spans="1:20" ht="24" customHeight="1">
      <c r="A19" s="125"/>
      <c r="B19" s="133"/>
      <c r="C19" s="131"/>
      <c r="D19" s="131"/>
      <c r="E19" s="131"/>
      <c r="F19" s="131"/>
      <c r="G19" s="131"/>
      <c r="H19" s="131"/>
      <c r="I19" s="131"/>
      <c r="J19" s="132"/>
      <c r="K19" s="135"/>
      <c r="L19" s="136"/>
      <c r="M19" s="136"/>
      <c r="N19" s="136"/>
      <c r="O19" s="136"/>
      <c r="P19" s="136"/>
      <c r="Q19" s="136"/>
      <c r="R19" s="136"/>
      <c r="S19" s="136"/>
      <c r="T19" s="137"/>
    </row>
    <row r="20" spans="1:20" ht="24" customHeight="1">
      <c r="A20" s="126"/>
      <c r="B20" s="138"/>
      <c r="C20" s="139"/>
      <c r="D20" s="139"/>
      <c r="E20" s="139"/>
      <c r="F20" s="139"/>
      <c r="G20" s="139"/>
      <c r="H20" s="139"/>
      <c r="I20" s="139"/>
      <c r="J20" s="140"/>
      <c r="K20" s="141"/>
      <c r="L20" s="142"/>
      <c r="M20" s="142"/>
      <c r="N20" s="142"/>
      <c r="O20" s="142"/>
      <c r="P20" s="142"/>
      <c r="Q20" s="142"/>
      <c r="R20" s="142"/>
      <c r="S20" s="142"/>
      <c r="T20" s="143"/>
    </row>
    <row r="22" ht="16.5">
      <c r="A22" s="11" t="s">
        <v>113</v>
      </c>
    </row>
    <row r="23" spans="1:20" ht="23.25" customHeight="1">
      <c r="A23" s="87" t="s">
        <v>24</v>
      </c>
      <c r="B23" s="87"/>
      <c r="C23" s="87"/>
      <c r="D23" s="87"/>
      <c r="E23" s="89" t="s">
        <v>116</v>
      </c>
      <c r="F23" s="89"/>
      <c r="G23" s="89" t="s">
        <v>134</v>
      </c>
      <c r="H23" s="89"/>
      <c r="I23" s="89" t="s">
        <v>154</v>
      </c>
      <c r="J23" s="89"/>
      <c r="K23" s="89" t="s">
        <v>133</v>
      </c>
      <c r="L23" s="89"/>
      <c r="M23" s="89" t="s">
        <v>45</v>
      </c>
      <c r="N23" s="89"/>
      <c r="O23" s="95" t="s">
        <v>48</v>
      </c>
      <c r="P23" s="95" t="s">
        <v>46</v>
      </c>
      <c r="Q23" s="90" t="str">
        <f>Q1</f>
        <v>수강자수
(3기)</v>
      </c>
      <c r="R23" s="89" t="s">
        <v>10</v>
      </c>
      <c r="S23" s="89"/>
      <c r="T23" s="89" t="s">
        <v>151</v>
      </c>
    </row>
    <row r="24" spans="1:20" ht="33" customHeight="1">
      <c r="A24" s="88"/>
      <c r="B24" s="88"/>
      <c r="C24" s="88"/>
      <c r="D24" s="88"/>
      <c r="E24" s="69" t="s">
        <v>11</v>
      </c>
      <c r="F24" s="69" t="s">
        <v>16</v>
      </c>
      <c r="G24" s="69" t="s">
        <v>11</v>
      </c>
      <c r="H24" s="69" t="s">
        <v>16</v>
      </c>
      <c r="I24" s="69" t="s">
        <v>11</v>
      </c>
      <c r="J24" s="69" t="s">
        <v>16</v>
      </c>
      <c r="K24" s="69" t="s">
        <v>11</v>
      </c>
      <c r="L24" s="69" t="s">
        <v>16</v>
      </c>
      <c r="M24" s="69" t="s">
        <v>11</v>
      </c>
      <c r="N24" s="69" t="s">
        <v>16</v>
      </c>
      <c r="O24" s="96"/>
      <c r="P24" s="97"/>
      <c r="Q24" s="108"/>
      <c r="R24" s="78" t="s">
        <v>98</v>
      </c>
      <c r="S24" s="68" t="s">
        <v>16</v>
      </c>
      <c r="T24" s="94"/>
    </row>
    <row r="25" spans="1:24" ht="19.5" customHeight="1">
      <c r="A25" s="75">
        <v>1</v>
      </c>
      <c r="B25" s="152" t="s">
        <v>188</v>
      </c>
      <c r="C25" s="152"/>
      <c r="D25" s="152"/>
      <c r="E25" s="72">
        <v>21</v>
      </c>
      <c r="F25" s="72">
        <v>17</v>
      </c>
      <c r="G25" s="72">
        <v>0</v>
      </c>
      <c r="H25" s="72">
        <v>6</v>
      </c>
      <c r="I25" s="72">
        <v>0</v>
      </c>
      <c r="J25" s="72">
        <v>2</v>
      </c>
      <c r="K25" s="72">
        <v>0</v>
      </c>
      <c r="L25" s="72">
        <v>0</v>
      </c>
      <c r="M25" s="72">
        <v>0</v>
      </c>
      <c r="N25" s="72">
        <v>0</v>
      </c>
      <c r="O25" s="59">
        <f aca="true" t="shared" si="2" ref="O25:O29">SUM(E25,G25,I25,K25,M25)</f>
        <v>21</v>
      </c>
      <c r="P25" s="59">
        <f aca="true" t="shared" si="3" ref="P25:P29">SUM(F25,H25,J25,L25,N25)</f>
        <v>25</v>
      </c>
      <c r="Q25" s="144">
        <f>Q3</f>
        <v>34</v>
      </c>
      <c r="R25" s="146">
        <f>R3</f>
        <v>0.7</v>
      </c>
      <c r="S25" s="146">
        <f>S3</f>
        <v>0.7352941176470589</v>
      </c>
      <c r="T25" s="119" t="str">
        <f>T3</f>
        <v>525(학생)/ 625(학부모)</v>
      </c>
      <c r="X25" s="5" t="s">
        <v>8</v>
      </c>
    </row>
    <row r="26" spans="1:20" ht="19.5" customHeight="1">
      <c r="A26" s="76">
        <v>2</v>
      </c>
      <c r="B26" s="151" t="s">
        <v>43</v>
      </c>
      <c r="C26" s="151"/>
      <c r="D26" s="151"/>
      <c r="E26" s="73">
        <v>21</v>
      </c>
      <c r="F26" s="73">
        <v>18</v>
      </c>
      <c r="G26" s="73">
        <v>0</v>
      </c>
      <c r="H26" s="73">
        <v>6</v>
      </c>
      <c r="I26" s="73">
        <v>0</v>
      </c>
      <c r="J26" s="73">
        <v>1</v>
      </c>
      <c r="K26" s="73">
        <v>0</v>
      </c>
      <c r="L26" s="73">
        <v>0</v>
      </c>
      <c r="M26" s="73">
        <v>0</v>
      </c>
      <c r="N26" s="73">
        <v>0</v>
      </c>
      <c r="O26" s="60">
        <f t="shared" si="2"/>
        <v>21</v>
      </c>
      <c r="P26" s="60">
        <f t="shared" si="3"/>
        <v>25</v>
      </c>
      <c r="Q26" s="145"/>
      <c r="R26" s="147"/>
      <c r="S26" s="147"/>
      <c r="T26" s="120"/>
    </row>
    <row r="27" spans="1:20" ht="19.5" customHeight="1">
      <c r="A27" s="76">
        <v>3</v>
      </c>
      <c r="B27" s="151" t="s">
        <v>38</v>
      </c>
      <c r="C27" s="151"/>
      <c r="D27" s="151"/>
      <c r="E27" s="70">
        <v>21</v>
      </c>
      <c r="F27" s="70">
        <v>17</v>
      </c>
      <c r="G27" s="70">
        <v>0</v>
      </c>
      <c r="H27" s="70">
        <v>6</v>
      </c>
      <c r="I27" s="70">
        <v>0</v>
      </c>
      <c r="J27" s="70">
        <v>2</v>
      </c>
      <c r="K27" s="70">
        <v>0</v>
      </c>
      <c r="L27" s="70">
        <v>0</v>
      </c>
      <c r="M27" s="70">
        <v>0</v>
      </c>
      <c r="N27" s="70">
        <v>0</v>
      </c>
      <c r="O27" s="60">
        <f t="shared" si="2"/>
        <v>21</v>
      </c>
      <c r="P27" s="60">
        <f t="shared" si="3"/>
        <v>25</v>
      </c>
      <c r="Q27" s="145"/>
      <c r="R27" s="147"/>
      <c r="S27" s="147"/>
      <c r="T27" s="120"/>
    </row>
    <row r="28" spans="1:20" ht="19.5" customHeight="1">
      <c r="A28" s="76">
        <v>4</v>
      </c>
      <c r="B28" s="151" t="s">
        <v>100</v>
      </c>
      <c r="C28" s="151"/>
      <c r="D28" s="151"/>
      <c r="E28" s="77">
        <v>21</v>
      </c>
      <c r="F28" s="70">
        <v>16</v>
      </c>
      <c r="G28" s="70">
        <v>0</v>
      </c>
      <c r="H28" s="70">
        <v>7</v>
      </c>
      <c r="I28" s="70">
        <v>0</v>
      </c>
      <c r="J28" s="70">
        <v>1</v>
      </c>
      <c r="K28" s="70">
        <v>0</v>
      </c>
      <c r="L28" s="70">
        <v>1</v>
      </c>
      <c r="M28" s="70">
        <v>0</v>
      </c>
      <c r="N28" s="70">
        <v>0</v>
      </c>
      <c r="O28" s="60">
        <f t="shared" si="2"/>
        <v>21</v>
      </c>
      <c r="P28" s="60">
        <f t="shared" si="3"/>
        <v>25</v>
      </c>
      <c r="Q28" s="145"/>
      <c r="R28" s="147"/>
      <c r="S28" s="147"/>
      <c r="T28" s="120"/>
    </row>
    <row r="29" spans="1:20" ht="19.5" customHeight="1">
      <c r="A29" s="76">
        <v>5</v>
      </c>
      <c r="B29" s="151" t="s">
        <v>208</v>
      </c>
      <c r="C29" s="151"/>
      <c r="D29" s="151"/>
      <c r="E29" s="73">
        <v>20</v>
      </c>
      <c r="F29" s="73">
        <v>17</v>
      </c>
      <c r="G29" s="73">
        <v>0</v>
      </c>
      <c r="H29" s="73">
        <v>7</v>
      </c>
      <c r="I29" s="73">
        <v>1</v>
      </c>
      <c r="J29" s="73">
        <v>1</v>
      </c>
      <c r="K29" s="73">
        <v>0</v>
      </c>
      <c r="L29" s="73">
        <v>0</v>
      </c>
      <c r="M29" s="73">
        <v>0</v>
      </c>
      <c r="N29" s="73">
        <v>0</v>
      </c>
      <c r="O29" s="60">
        <f t="shared" si="2"/>
        <v>21</v>
      </c>
      <c r="P29" s="60">
        <f t="shared" si="3"/>
        <v>25</v>
      </c>
      <c r="Q29" s="145"/>
      <c r="R29" s="148"/>
      <c r="S29" s="148"/>
      <c r="T29" s="121"/>
    </row>
    <row r="30" spans="1:20" ht="30" customHeight="1">
      <c r="A30" s="123" t="s">
        <v>14</v>
      </c>
      <c r="B30" s="123"/>
      <c r="C30" s="123"/>
      <c r="D30" s="123"/>
      <c r="E30" s="74">
        <f aca="true" t="shared" si="4" ref="E30:N30">SUM(E25:E29)</f>
        <v>104</v>
      </c>
      <c r="F30" s="74">
        <f t="shared" si="4"/>
        <v>85</v>
      </c>
      <c r="G30" s="74">
        <f t="shared" si="4"/>
        <v>0</v>
      </c>
      <c r="H30" s="74">
        <f t="shared" si="4"/>
        <v>32</v>
      </c>
      <c r="I30" s="74">
        <f t="shared" si="4"/>
        <v>1</v>
      </c>
      <c r="J30" s="74">
        <f t="shared" si="4"/>
        <v>7</v>
      </c>
      <c r="K30" s="74">
        <f t="shared" si="4"/>
        <v>0</v>
      </c>
      <c r="L30" s="74">
        <f t="shared" si="4"/>
        <v>1</v>
      </c>
      <c r="M30" s="74">
        <f t="shared" si="4"/>
        <v>0</v>
      </c>
      <c r="N30" s="74">
        <f t="shared" si="4"/>
        <v>0</v>
      </c>
      <c r="O30" s="61">
        <f>(E30*5)+(G30*4)+(I30*3)+(K30*2)+(M30*1)</f>
        <v>523</v>
      </c>
      <c r="P30" s="61">
        <f>(F30*5)+(H30*4)+(J30*3)+(L30*2)+(N30*1)</f>
        <v>576</v>
      </c>
      <c r="Q30" s="123"/>
      <c r="R30" s="123"/>
      <c r="S30" s="123"/>
      <c r="T30" s="123"/>
    </row>
  </sheetData>
  <mergeCells count="67">
    <mergeCell ref="Q30:T30"/>
    <mergeCell ref="A30:D30"/>
    <mergeCell ref="A10:A20"/>
    <mergeCell ref="B10:J10"/>
    <mergeCell ref="B26:D26"/>
    <mergeCell ref="B27:D27"/>
    <mergeCell ref="B28:D28"/>
    <mergeCell ref="B25:D25"/>
    <mergeCell ref="R25:R29"/>
    <mergeCell ref="O23:O24"/>
    <mergeCell ref="P23:P24"/>
    <mergeCell ref="A23:D24"/>
    <mergeCell ref="E23:F23"/>
    <mergeCell ref="G23:H23"/>
    <mergeCell ref="I23:J23"/>
    <mergeCell ref="B29:D29"/>
    <mergeCell ref="R23:S23"/>
    <mergeCell ref="B20:J20"/>
    <mergeCell ref="A3:A7"/>
    <mergeCell ref="B3:B7"/>
    <mergeCell ref="C4:C5"/>
    <mergeCell ref="C6:C7"/>
    <mergeCell ref="B13:J13"/>
    <mergeCell ref="A8:D8"/>
    <mergeCell ref="K10:T10"/>
    <mergeCell ref="S25:S29"/>
    <mergeCell ref="T23:T24"/>
    <mergeCell ref="Q25:Q29"/>
    <mergeCell ref="I1:J1"/>
    <mergeCell ref="K1:L1"/>
    <mergeCell ref="O1:O2"/>
    <mergeCell ref="P1:P2"/>
    <mergeCell ref="Q1:Q2"/>
    <mergeCell ref="M1:N1"/>
    <mergeCell ref="B14:J14"/>
    <mergeCell ref="B15:J15"/>
    <mergeCell ref="B17:J17"/>
    <mergeCell ref="B18:J18"/>
    <mergeCell ref="B16:J16"/>
    <mergeCell ref="B19:J19"/>
    <mergeCell ref="A1:B1"/>
    <mergeCell ref="A2:B2"/>
    <mergeCell ref="C1:D2"/>
    <mergeCell ref="M23:N23"/>
    <mergeCell ref="Q23:Q24"/>
    <mergeCell ref="K23:L23"/>
    <mergeCell ref="K14:T14"/>
    <mergeCell ref="K15:T15"/>
    <mergeCell ref="K17:T17"/>
    <mergeCell ref="K18:T18"/>
    <mergeCell ref="K16:T16"/>
    <mergeCell ref="K19:T19"/>
    <mergeCell ref="K20:T20"/>
    <mergeCell ref="B11:J11"/>
    <mergeCell ref="K11:T11"/>
    <mergeCell ref="B12:J12"/>
    <mergeCell ref="T1:T2"/>
    <mergeCell ref="Q3:Q7"/>
    <mergeCell ref="S3:S7"/>
    <mergeCell ref="R3:R7"/>
    <mergeCell ref="Q8:T8"/>
    <mergeCell ref="T3:T7"/>
    <mergeCell ref="E1:F1"/>
    <mergeCell ref="G1:H1"/>
    <mergeCell ref="R1:S1"/>
    <mergeCell ref="K12:T13"/>
    <mergeCell ref="T25:T29"/>
  </mergeCells>
  <printOptions/>
  <pageMargins left="0" right="0" top="0.590416669845581" bottom="0" header="0" footer="0"/>
  <pageSetup fitToHeight="0" fitToWidth="1" horizontalDpi="600" verticalDpi="600" orientation="landscape" paperSize="9" scale="68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X30"/>
  <sheetViews>
    <sheetView zoomScaleSheetLayoutView="75" workbookViewId="0" topLeftCell="A1">
      <selection activeCell="R9" sqref="R9:R13"/>
    </sheetView>
  </sheetViews>
  <sheetFormatPr defaultColWidth="9.00390625" defaultRowHeight="16.5"/>
  <cols>
    <col min="1" max="1" width="5.625" style="6" customWidth="1"/>
    <col min="2" max="2" width="18.875" style="6" customWidth="1"/>
    <col min="3" max="3" width="8.625" style="6" customWidth="1"/>
    <col min="4" max="4" width="22.625" style="7" customWidth="1"/>
    <col min="5" max="14" width="7.625" style="7" customWidth="1"/>
    <col min="15" max="16" width="8.875" style="8" customWidth="1"/>
    <col min="17" max="17" width="9.00390625" style="5" bestFit="1" customWidth="1"/>
    <col min="18" max="18" width="9.00390625" style="4" bestFit="1" customWidth="1"/>
    <col min="19" max="19" width="9.50390625" style="5" bestFit="1" customWidth="1"/>
    <col min="20" max="20" width="28.125" style="5" customWidth="1"/>
    <col min="21" max="21" width="9.00390625" style="3" bestFit="1" customWidth="1"/>
  </cols>
  <sheetData>
    <row r="1" spans="1:20" ht="24.75" customHeight="1">
      <c r="A1" s="225" t="s">
        <v>15</v>
      </c>
      <c r="B1" s="225"/>
      <c r="C1" s="94" t="s">
        <v>13</v>
      </c>
      <c r="D1" s="94"/>
      <c r="E1" s="89" t="s">
        <v>116</v>
      </c>
      <c r="F1" s="89"/>
      <c r="G1" s="89" t="s">
        <v>134</v>
      </c>
      <c r="H1" s="89"/>
      <c r="I1" s="89" t="s">
        <v>154</v>
      </c>
      <c r="J1" s="89"/>
      <c r="K1" s="89" t="s">
        <v>133</v>
      </c>
      <c r="L1" s="89"/>
      <c r="M1" s="89" t="s">
        <v>45</v>
      </c>
      <c r="N1" s="89"/>
      <c r="O1" s="95" t="s">
        <v>48</v>
      </c>
      <c r="P1" s="95" t="s">
        <v>46</v>
      </c>
      <c r="Q1" s="90" t="s">
        <v>3</v>
      </c>
      <c r="R1" s="94" t="s">
        <v>10</v>
      </c>
      <c r="S1" s="94"/>
      <c r="T1" s="89" t="s">
        <v>151</v>
      </c>
    </row>
    <row r="2" spans="1:20" ht="33.75" customHeight="1">
      <c r="A2" s="225" t="s">
        <v>147</v>
      </c>
      <c r="B2" s="225"/>
      <c r="C2" s="226"/>
      <c r="D2" s="226"/>
      <c r="E2" s="68" t="s">
        <v>11</v>
      </c>
      <c r="F2" s="68" t="s">
        <v>16</v>
      </c>
      <c r="G2" s="68" t="s">
        <v>11</v>
      </c>
      <c r="H2" s="68" t="s">
        <v>16</v>
      </c>
      <c r="I2" s="68" t="s">
        <v>11</v>
      </c>
      <c r="J2" s="68" t="s">
        <v>16</v>
      </c>
      <c r="K2" s="68" t="s">
        <v>11</v>
      </c>
      <c r="L2" s="68" t="s">
        <v>16</v>
      </c>
      <c r="M2" s="68" t="s">
        <v>11</v>
      </c>
      <c r="N2" s="68" t="s">
        <v>16</v>
      </c>
      <c r="O2" s="95"/>
      <c r="P2" s="224"/>
      <c r="Q2" s="90"/>
      <c r="R2" s="78" t="s">
        <v>98</v>
      </c>
      <c r="S2" s="68" t="s">
        <v>16</v>
      </c>
      <c r="T2" s="89"/>
    </row>
    <row r="3" spans="1:20" ht="33.15" customHeight="1">
      <c r="A3" s="111">
        <v>2</v>
      </c>
      <c r="B3" s="108" t="s">
        <v>137</v>
      </c>
      <c r="C3" s="64" t="s">
        <v>53</v>
      </c>
      <c r="D3" s="65" t="s">
        <v>64</v>
      </c>
      <c r="E3" s="72">
        <v>8</v>
      </c>
      <c r="F3" s="72">
        <v>13</v>
      </c>
      <c r="G3" s="72">
        <v>1</v>
      </c>
      <c r="H3" s="72">
        <v>17</v>
      </c>
      <c r="I3" s="72">
        <v>0</v>
      </c>
      <c r="J3" s="72">
        <v>0</v>
      </c>
      <c r="K3" s="72">
        <v>0</v>
      </c>
      <c r="L3" s="72">
        <v>0</v>
      </c>
      <c r="M3" s="72">
        <v>0</v>
      </c>
      <c r="N3" s="72">
        <v>1</v>
      </c>
      <c r="O3" s="59">
        <f aca="true" t="shared" si="0" ref="O3:P7">SUM(E3,G3,I3,K3,M3)</f>
        <v>9</v>
      </c>
      <c r="P3" s="59">
        <f t="shared" si="0"/>
        <v>31</v>
      </c>
      <c r="Q3" s="114">
        <v>37</v>
      </c>
      <c r="R3" s="233">
        <v>0.818</v>
      </c>
      <c r="S3" s="117">
        <f>P3/Q3</f>
        <v>0.8378378378378378</v>
      </c>
      <c r="T3" s="119" t="s">
        <v>92</v>
      </c>
    </row>
    <row r="4" spans="1:20" ht="21.4">
      <c r="A4" s="112"/>
      <c r="B4" s="109"/>
      <c r="C4" s="122" t="s">
        <v>200</v>
      </c>
      <c r="D4" s="66" t="s">
        <v>101</v>
      </c>
      <c r="E4" s="73">
        <v>7</v>
      </c>
      <c r="F4" s="73">
        <v>14</v>
      </c>
      <c r="G4" s="73">
        <v>2</v>
      </c>
      <c r="H4" s="73">
        <v>15</v>
      </c>
      <c r="I4" s="73">
        <v>0</v>
      </c>
      <c r="J4" s="73">
        <v>2</v>
      </c>
      <c r="K4" s="73">
        <v>0</v>
      </c>
      <c r="L4" s="73">
        <v>0</v>
      </c>
      <c r="M4" s="73">
        <v>0</v>
      </c>
      <c r="N4" s="73">
        <v>0</v>
      </c>
      <c r="O4" s="60">
        <f t="shared" si="0"/>
        <v>9</v>
      </c>
      <c r="P4" s="60">
        <f t="shared" si="0"/>
        <v>31</v>
      </c>
      <c r="Q4" s="115"/>
      <c r="R4" s="234"/>
      <c r="S4" s="118"/>
      <c r="T4" s="120"/>
    </row>
    <row r="5" spans="1:20" ht="32.1">
      <c r="A5" s="112"/>
      <c r="B5" s="109"/>
      <c r="C5" s="110"/>
      <c r="D5" s="65" t="s">
        <v>18</v>
      </c>
      <c r="E5" s="70">
        <v>7</v>
      </c>
      <c r="F5" s="70">
        <v>13</v>
      </c>
      <c r="G5" s="70">
        <v>2</v>
      </c>
      <c r="H5" s="70">
        <v>13</v>
      </c>
      <c r="I5" s="70">
        <v>0</v>
      </c>
      <c r="J5" s="70">
        <v>4</v>
      </c>
      <c r="K5" s="70">
        <v>0</v>
      </c>
      <c r="L5" s="70">
        <v>0</v>
      </c>
      <c r="M5" s="70">
        <v>0</v>
      </c>
      <c r="N5" s="70">
        <v>1</v>
      </c>
      <c r="O5" s="60">
        <f t="shared" si="0"/>
        <v>9</v>
      </c>
      <c r="P5" s="60">
        <f t="shared" si="0"/>
        <v>31</v>
      </c>
      <c r="Q5" s="115"/>
      <c r="R5" s="234"/>
      <c r="S5" s="118"/>
      <c r="T5" s="120"/>
    </row>
    <row r="6" spans="1:20" ht="21.4">
      <c r="A6" s="112"/>
      <c r="B6" s="109"/>
      <c r="C6" s="109" t="s">
        <v>202</v>
      </c>
      <c r="D6" s="67" t="s">
        <v>66</v>
      </c>
      <c r="E6" s="70">
        <v>8</v>
      </c>
      <c r="F6" s="70">
        <v>14</v>
      </c>
      <c r="G6" s="70">
        <v>1</v>
      </c>
      <c r="H6" s="70">
        <v>16</v>
      </c>
      <c r="I6" s="70">
        <v>0</v>
      </c>
      <c r="J6" s="70">
        <v>0</v>
      </c>
      <c r="K6" s="70">
        <v>0</v>
      </c>
      <c r="L6" s="70">
        <v>0</v>
      </c>
      <c r="M6" s="70">
        <v>0</v>
      </c>
      <c r="N6" s="70">
        <v>1</v>
      </c>
      <c r="O6" s="60">
        <f t="shared" si="0"/>
        <v>9</v>
      </c>
      <c r="P6" s="60">
        <f t="shared" si="0"/>
        <v>31</v>
      </c>
      <c r="Q6" s="115"/>
      <c r="R6" s="234"/>
      <c r="S6" s="118"/>
      <c r="T6" s="120"/>
    </row>
    <row r="7" spans="1:21" ht="32.1">
      <c r="A7" s="113"/>
      <c r="B7" s="110"/>
      <c r="C7" s="110"/>
      <c r="D7" s="67" t="s">
        <v>61</v>
      </c>
      <c r="E7" s="73">
        <v>7</v>
      </c>
      <c r="F7" s="73">
        <v>14</v>
      </c>
      <c r="G7" s="73">
        <v>2</v>
      </c>
      <c r="H7" s="73">
        <v>13</v>
      </c>
      <c r="I7" s="73">
        <v>0</v>
      </c>
      <c r="J7" s="73">
        <v>3</v>
      </c>
      <c r="K7" s="73">
        <v>0</v>
      </c>
      <c r="L7" s="73">
        <v>0</v>
      </c>
      <c r="M7" s="73">
        <v>0</v>
      </c>
      <c r="N7" s="73">
        <v>1</v>
      </c>
      <c r="O7" s="60">
        <f t="shared" si="0"/>
        <v>9</v>
      </c>
      <c r="P7" s="60">
        <f t="shared" si="0"/>
        <v>31</v>
      </c>
      <c r="Q7" s="116"/>
      <c r="R7" s="235"/>
      <c r="S7" s="118"/>
      <c r="T7" s="121"/>
      <c r="U7" s="3" t="s">
        <v>119</v>
      </c>
    </row>
    <row r="8" spans="1:20" ht="30" customHeight="1">
      <c r="A8" s="123" t="s">
        <v>14</v>
      </c>
      <c r="B8" s="123"/>
      <c r="C8" s="123"/>
      <c r="D8" s="123"/>
      <c r="E8" s="74">
        <f aca="true" t="shared" si="1" ref="E8:N8">SUM(E3:E7)</f>
        <v>37</v>
      </c>
      <c r="F8" s="74">
        <f t="shared" si="1"/>
        <v>68</v>
      </c>
      <c r="G8" s="74">
        <f t="shared" si="1"/>
        <v>8</v>
      </c>
      <c r="H8" s="74">
        <f t="shared" si="1"/>
        <v>74</v>
      </c>
      <c r="I8" s="74">
        <f t="shared" si="1"/>
        <v>0</v>
      </c>
      <c r="J8" s="74">
        <f t="shared" si="1"/>
        <v>9</v>
      </c>
      <c r="K8" s="74">
        <f t="shared" si="1"/>
        <v>0</v>
      </c>
      <c r="L8" s="74">
        <f t="shared" si="1"/>
        <v>0</v>
      </c>
      <c r="M8" s="74">
        <f t="shared" si="1"/>
        <v>0</v>
      </c>
      <c r="N8" s="74">
        <f t="shared" si="1"/>
        <v>4</v>
      </c>
      <c r="O8" s="61">
        <f>(E8*5)+(G8*4)+(I8*3)+(K8*2)+(M8*1)</f>
        <v>217</v>
      </c>
      <c r="P8" s="61">
        <f>(F8*5)+(H8*4)+(J8*3)+(L8*2)+(N8*1)</f>
        <v>667</v>
      </c>
      <c r="Q8" s="123" t="s">
        <v>174</v>
      </c>
      <c r="R8" s="123"/>
      <c r="S8" s="123"/>
      <c r="T8" s="123"/>
    </row>
    <row r="10" spans="1:20" ht="24" customHeight="1">
      <c r="A10" s="124" t="s">
        <v>49</v>
      </c>
      <c r="B10" s="127" t="s">
        <v>132</v>
      </c>
      <c r="C10" s="128"/>
      <c r="D10" s="128"/>
      <c r="E10" s="128"/>
      <c r="F10" s="128"/>
      <c r="G10" s="128"/>
      <c r="H10" s="128"/>
      <c r="I10" s="128"/>
      <c r="J10" s="129"/>
      <c r="K10" s="127" t="s">
        <v>144</v>
      </c>
      <c r="L10" s="128"/>
      <c r="M10" s="128"/>
      <c r="N10" s="128"/>
      <c r="O10" s="128"/>
      <c r="P10" s="128"/>
      <c r="Q10" s="128"/>
      <c r="R10" s="128"/>
      <c r="S10" s="128"/>
      <c r="T10" s="129"/>
    </row>
    <row r="11" spans="1:20" ht="22.5" customHeight="1">
      <c r="A11" s="125"/>
      <c r="B11" s="98" t="s">
        <v>117</v>
      </c>
      <c r="C11" s="92"/>
      <c r="D11" s="92"/>
      <c r="E11" s="92"/>
      <c r="F11" s="92"/>
      <c r="G11" s="92"/>
      <c r="H11" s="92"/>
      <c r="I11" s="92"/>
      <c r="J11" s="93"/>
      <c r="K11" s="91" t="s">
        <v>181</v>
      </c>
      <c r="L11" s="92"/>
      <c r="M11" s="92"/>
      <c r="N11" s="92"/>
      <c r="O11" s="92"/>
      <c r="P11" s="92"/>
      <c r="Q11" s="92"/>
      <c r="R11" s="92"/>
      <c r="S11" s="92"/>
      <c r="T11" s="93"/>
    </row>
    <row r="12" spans="1:21" ht="24" customHeight="1">
      <c r="A12" s="125"/>
      <c r="B12" s="98"/>
      <c r="C12" s="92"/>
      <c r="D12" s="92"/>
      <c r="E12" s="92"/>
      <c r="F12" s="92"/>
      <c r="G12" s="92"/>
      <c r="H12" s="92"/>
      <c r="I12" s="92"/>
      <c r="J12" s="93"/>
      <c r="K12" s="98" t="s">
        <v>34</v>
      </c>
      <c r="L12" s="92"/>
      <c r="M12" s="92"/>
      <c r="N12" s="92"/>
      <c r="O12" s="92"/>
      <c r="P12" s="92"/>
      <c r="Q12" s="92"/>
      <c r="R12" s="92"/>
      <c r="S12" s="92"/>
      <c r="T12" s="93"/>
      <c r="U12" s="2"/>
    </row>
    <row r="13" spans="1:21" ht="24" customHeight="1">
      <c r="A13" s="125"/>
      <c r="B13" s="98" t="s">
        <v>8</v>
      </c>
      <c r="C13" s="92"/>
      <c r="D13" s="92"/>
      <c r="E13" s="92"/>
      <c r="F13" s="92"/>
      <c r="G13" s="92"/>
      <c r="H13" s="92"/>
      <c r="I13" s="92"/>
      <c r="J13" s="93"/>
      <c r="K13" s="227" t="s">
        <v>6</v>
      </c>
      <c r="L13" s="228"/>
      <c r="M13" s="228"/>
      <c r="N13" s="228"/>
      <c r="O13" s="228"/>
      <c r="P13" s="228"/>
      <c r="Q13" s="228"/>
      <c r="R13" s="228"/>
      <c r="S13" s="228"/>
      <c r="T13" s="229"/>
      <c r="U13" s="2"/>
    </row>
    <row r="14" spans="1:21" ht="24" customHeight="1">
      <c r="A14" s="125"/>
      <c r="B14" s="133"/>
      <c r="C14" s="131"/>
      <c r="D14" s="131"/>
      <c r="E14" s="131"/>
      <c r="F14" s="131"/>
      <c r="G14" s="131"/>
      <c r="H14" s="131"/>
      <c r="I14" s="131"/>
      <c r="J14" s="132"/>
      <c r="K14" s="227"/>
      <c r="L14" s="228"/>
      <c r="M14" s="228"/>
      <c r="N14" s="228"/>
      <c r="O14" s="228"/>
      <c r="P14" s="228"/>
      <c r="Q14" s="228"/>
      <c r="R14" s="228"/>
      <c r="S14" s="228"/>
      <c r="T14" s="229"/>
      <c r="U14" s="2"/>
    </row>
    <row r="15" spans="1:21" ht="24" customHeight="1">
      <c r="A15" s="125"/>
      <c r="B15" s="133"/>
      <c r="C15" s="131"/>
      <c r="D15" s="131"/>
      <c r="E15" s="131"/>
      <c r="F15" s="131"/>
      <c r="G15" s="131"/>
      <c r="H15" s="131"/>
      <c r="I15" s="131"/>
      <c r="J15" s="132"/>
      <c r="K15" s="98" t="s">
        <v>55</v>
      </c>
      <c r="L15" s="92"/>
      <c r="M15" s="92"/>
      <c r="N15" s="92"/>
      <c r="O15" s="92"/>
      <c r="P15" s="92"/>
      <c r="Q15" s="92"/>
      <c r="R15" s="92"/>
      <c r="S15" s="92"/>
      <c r="T15" s="93"/>
      <c r="U15" s="2"/>
    </row>
    <row r="16" spans="1:20" ht="24" customHeight="1">
      <c r="A16" s="125"/>
      <c r="B16" s="133"/>
      <c r="C16" s="131"/>
      <c r="D16" s="131"/>
      <c r="E16" s="131"/>
      <c r="F16" s="131"/>
      <c r="G16" s="131"/>
      <c r="H16" s="131"/>
      <c r="I16" s="131"/>
      <c r="J16" s="132"/>
      <c r="K16" s="98" t="s">
        <v>17</v>
      </c>
      <c r="L16" s="92"/>
      <c r="M16" s="92"/>
      <c r="N16" s="92"/>
      <c r="O16" s="92"/>
      <c r="P16" s="92"/>
      <c r="Q16" s="92"/>
      <c r="R16" s="92"/>
      <c r="S16" s="92"/>
      <c r="T16" s="93"/>
    </row>
    <row r="17" spans="1:20" ht="24" customHeight="1">
      <c r="A17" s="125"/>
      <c r="B17" s="134"/>
      <c r="C17" s="131"/>
      <c r="D17" s="131"/>
      <c r="E17" s="131"/>
      <c r="F17" s="131"/>
      <c r="G17" s="131"/>
      <c r="H17" s="131"/>
      <c r="I17" s="131"/>
      <c r="J17" s="132"/>
      <c r="K17" s="98"/>
      <c r="L17" s="92"/>
      <c r="M17" s="92"/>
      <c r="N17" s="92"/>
      <c r="O17" s="92"/>
      <c r="P17" s="92"/>
      <c r="Q17" s="92"/>
      <c r="R17" s="92"/>
      <c r="S17" s="92"/>
      <c r="T17" s="93"/>
    </row>
    <row r="18" spans="1:20" ht="24" customHeight="1">
      <c r="A18" s="125"/>
      <c r="B18" s="133"/>
      <c r="C18" s="131"/>
      <c r="D18" s="131"/>
      <c r="E18" s="131"/>
      <c r="F18" s="131"/>
      <c r="G18" s="131"/>
      <c r="H18" s="131"/>
      <c r="I18" s="131"/>
      <c r="J18" s="132"/>
      <c r="K18" s="98"/>
      <c r="L18" s="92"/>
      <c r="M18" s="92"/>
      <c r="N18" s="92"/>
      <c r="O18" s="92"/>
      <c r="P18" s="92"/>
      <c r="Q18" s="92"/>
      <c r="R18" s="92"/>
      <c r="S18" s="92"/>
      <c r="T18" s="93"/>
    </row>
    <row r="19" spans="1:20" ht="24" customHeight="1">
      <c r="A19" s="125"/>
      <c r="B19" s="133"/>
      <c r="C19" s="131"/>
      <c r="D19" s="131"/>
      <c r="E19" s="131"/>
      <c r="F19" s="131"/>
      <c r="G19" s="131"/>
      <c r="H19" s="131"/>
      <c r="I19" s="131"/>
      <c r="J19" s="132"/>
      <c r="K19" s="98"/>
      <c r="L19" s="92"/>
      <c r="M19" s="92"/>
      <c r="N19" s="92"/>
      <c r="O19" s="92"/>
      <c r="P19" s="92"/>
      <c r="Q19" s="92"/>
      <c r="R19" s="92"/>
      <c r="S19" s="92"/>
      <c r="T19" s="93"/>
    </row>
    <row r="20" spans="1:20" ht="24" customHeight="1">
      <c r="A20" s="126"/>
      <c r="B20" s="138"/>
      <c r="C20" s="139"/>
      <c r="D20" s="139"/>
      <c r="E20" s="139"/>
      <c r="F20" s="139"/>
      <c r="G20" s="139"/>
      <c r="H20" s="139"/>
      <c r="I20" s="139"/>
      <c r="J20" s="140"/>
      <c r="K20" s="230"/>
      <c r="L20" s="231"/>
      <c r="M20" s="231"/>
      <c r="N20" s="231"/>
      <c r="O20" s="231"/>
      <c r="P20" s="231"/>
      <c r="Q20" s="231"/>
      <c r="R20" s="231"/>
      <c r="S20" s="231"/>
      <c r="T20" s="232"/>
    </row>
    <row r="22" ht="16.5">
      <c r="A22" s="11" t="s">
        <v>113</v>
      </c>
    </row>
    <row r="23" spans="1:20" s="4" customFormat="1" ht="23.25" customHeight="1">
      <c r="A23" s="87" t="s">
        <v>24</v>
      </c>
      <c r="B23" s="87"/>
      <c r="C23" s="87"/>
      <c r="D23" s="87"/>
      <c r="E23" s="89" t="s">
        <v>116</v>
      </c>
      <c r="F23" s="89"/>
      <c r="G23" s="89" t="s">
        <v>134</v>
      </c>
      <c r="H23" s="89"/>
      <c r="I23" s="89" t="s">
        <v>154</v>
      </c>
      <c r="J23" s="89"/>
      <c r="K23" s="89" t="s">
        <v>133</v>
      </c>
      <c r="L23" s="89"/>
      <c r="M23" s="89" t="s">
        <v>45</v>
      </c>
      <c r="N23" s="89"/>
      <c r="O23" s="95" t="s">
        <v>48</v>
      </c>
      <c r="P23" s="95" t="s">
        <v>46</v>
      </c>
      <c r="Q23" s="90" t="str">
        <f>Q1</f>
        <v>수강자수
(3기)</v>
      </c>
      <c r="R23" s="89" t="s">
        <v>10</v>
      </c>
      <c r="S23" s="89"/>
      <c r="T23" s="89" t="s">
        <v>151</v>
      </c>
    </row>
    <row r="24" spans="1:20" s="4" customFormat="1" ht="33" customHeight="1">
      <c r="A24" s="88"/>
      <c r="B24" s="88"/>
      <c r="C24" s="88"/>
      <c r="D24" s="88"/>
      <c r="E24" s="69" t="s">
        <v>11</v>
      </c>
      <c r="F24" s="69" t="s">
        <v>16</v>
      </c>
      <c r="G24" s="69" t="s">
        <v>11</v>
      </c>
      <c r="H24" s="69" t="s">
        <v>16</v>
      </c>
      <c r="I24" s="69" t="s">
        <v>11</v>
      </c>
      <c r="J24" s="69" t="s">
        <v>16</v>
      </c>
      <c r="K24" s="69" t="s">
        <v>11</v>
      </c>
      <c r="L24" s="69" t="s">
        <v>16</v>
      </c>
      <c r="M24" s="69" t="s">
        <v>11</v>
      </c>
      <c r="N24" s="69" t="s">
        <v>16</v>
      </c>
      <c r="O24" s="96"/>
      <c r="P24" s="97"/>
      <c r="Q24" s="108"/>
      <c r="R24" s="78" t="s">
        <v>98</v>
      </c>
      <c r="S24" s="68" t="s">
        <v>16</v>
      </c>
      <c r="T24" s="94"/>
    </row>
    <row r="25" spans="1:24" ht="19.5" customHeight="1">
      <c r="A25" s="75">
        <v>1</v>
      </c>
      <c r="B25" s="152" t="s">
        <v>188</v>
      </c>
      <c r="C25" s="152"/>
      <c r="D25" s="152"/>
      <c r="E25" s="72">
        <v>8</v>
      </c>
      <c r="F25" s="72">
        <v>13</v>
      </c>
      <c r="G25" s="72">
        <v>1</v>
      </c>
      <c r="H25" s="72">
        <v>16</v>
      </c>
      <c r="I25" s="72">
        <v>0</v>
      </c>
      <c r="J25" s="72">
        <v>2</v>
      </c>
      <c r="K25" s="72">
        <v>0</v>
      </c>
      <c r="L25" s="72">
        <v>0</v>
      </c>
      <c r="M25" s="72">
        <v>0</v>
      </c>
      <c r="N25" s="72">
        <v>0</v>
      </c>
      <c r="O25" s="59">
        <f aca="true" t="shared" si="2" ref="O25:P29">SUM(E25,G25,I25,K25,M25)</f>
        <v>9</v>
      </c>
      <c r="P25" s="59">
        <f t="shared" si="2"/>
        <v>31</v>
      </c>
      <c r="Q25" s="144">
        <f>Q3</f>
        <v>37</v>
      </c>
      <c r="R25" s="146">
        <f>R3</f>
        <v>0.818</v>
      </c>
      <c r="S25" s="146">
        <f>S3</f>
        <v>0.8378378378378378</v>
      </c>
      <c r="T25" s="149" t="str">
        <f>T3</f>
        <v>225(학생)/ 775(학부모)</v>
      </c>
      <c r="X25" s="5" t="s">
        <v>8</v>
      </c>
    </row>
    <row r="26" spans="1:20" ht="19.5" customHeight="1">
      <c r="A26" s="76">
        <v>2</v>
      </c>
      <c r="B26" s="151" t="s">
        <v>43</v>
      </c>
      <c r="C26" s="151"/>
      <c r="D26" s="151"/>
      <c r="E26" s="73">
        <v>8</v>
      </c>
      <c r="F26" s="73">
        <v>10</v>
      </c>
      <c r="G26" s="73">
        <v>1</v>
      </c>
      <c r="H26" s="73">
        <v>19</v>
      </c>
      <c r="I26" s="73">
        <v>0</v>
      </c>
      <c r="J26" s="73">
        <v>2</v>
      </c>
      <c r="K26" s="73">
        <v>0</v>
      </c>
      <c r="L26" s="73">
        <v>0</v>
      </c>
      <c r="M26" s="73">
        <v>0</v>
      </c>
      <c r="N26" s="73">
        <v>0</v>
      </c>
      <c r="O26" s="60">
        <f t="shared" si="2"/>
        <v>9</v>
      </c>
      <c r="P26" s="60">
        <f t="shared" si="2"/>
        <v>31</v>
      </c>
      <c r="Q26" s="145"/>
      <c r="R26" s="147"/>
      <c r="S26" s="147"/>
      <c r="T26" s="150"/>
    </row>
    <row r="27" spans="1:20" ht="19.5" customHeight="1">
      <c r="A27" s="76">
        <v>3</v>
      </c>
      <c r="B27" s="151" t="s">
        <v>38</v>
      </c>
      <c r="C27" s="151"/>
      <c r="D27" s="151"/>
      <c r="E27" s="70">
        <v>7</v>
      </c>
      <c r="F27" s="70">
        <v>13</v>
      </c>
      <c r="G27" s="70">
        <v>2</v>
      </c>
      <c r="H27" s="70">
        <v>17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1</v>
      </c>
      <c r="O27" s="60">
        <f t="shared" si="2"/>
        <v>9</v>
      </c>
      <c r="P27" s="60">
        <f t="shared" si="2"/>
        <v>31</v>
      </c>
      <c r="Q27" s="145"/>
      <c r="R27" s="147"/>
      <c r="S27" s="147"/>
      <c r="T27" s="150"/>
    </row>
    <row r="28" spans="1:20" ht="19.5" customHeight="1">
      <c r="A28" s="76">
        <v>4</v>
      </c>
      <c r="B28" s="151" t="s">
        <v>100</v>
      </c>
      <c r="C28" s="151"/>
      <c r="D28" s="151"/>
      <c r="E28" s="70">
        <v>8</v>
      </c>
      <c r="F28" s="70">
        <v>12</v>
      </c>
      <c r="G28" s="70">
        <v>1</v>
      </c>
      <c r="H28" s="70">
        <v>11</v>
      </c>
      <c r="I28" s="70">
        <v>0</v>
      </c>
      <c r="J28" s="70">
        <v>8</v>
      </c>
      <c r="K28" s="70">
        <v>0</v>
      </c>
      <c r="L28" s="70">
        <v>0</v>
      </c>
      <c r="M28" s="70">
        <v>0</v>
      </c>
      <c r="N28" s="70">
        <v>0</v>
      </c>
      <c r="O28" s="60">
        <f t="shared" si="2"/>
        <v>9</v>
      </c>
      <c r="P28" s="60">
        <f t="shared" si="2"/>
        <v>31</v>
      </c>
      <c r="Q28" s="145"/>
      <c r="R28" s="147"/>
      <c r="S28" s="147"/>
      <c r="T28" s="150"/>
    </row>
    <row r="29" spans="1:20" ht="19.5" customHeight="1">
      <c r="A29" s="76">
        <v>5</v>
      </c>
      <c r="B29" s="151" t="s">
        <v>208</v>
      </c>
      <c r="C29" s="151"/>
      <c r="D29" s="151"/>
      <c r="E29" s="73">
        <v>8</v>
      </c>
      <c r="F29" s="73">
        <v>15</v>
      </c>
      <c r="G29" s="73">
        <v>1</v>
      </c>
      <c r="H29" s="73">
        <v>14</v>
      </c>
      <c r="I29" s="73">
        <v>0</v>
      </c>
      <c r="J29" s="73">
        <v>2</v>
      </c>
      <c r="K29" s="73">
        <v>0</v>
      </c>
      <c r="L29" s="73">
        <v>0</v>
      </c>
      <c r="M29" s="73">
        <v>0</v>
      </c>
      <c r="N29" s="73">
        <v>0</v>
      </c>
      <c r="O29" s="60">
        <f t="shared" si="2"/>
        <v>9</v>
      </c>
      <c r="P29" s="60">
        <f t="shared" si="2"/>
        <v>31</v>
      </c>
      <c r="Q29" s="145"/>
      <c r="R29" s="148"/>
      <c r="S29" s="148"/>
      <c r="T29" s="150"/>
    </row>
    <row r="30" spans="1:20" ht="30" customHeight="1">
      <c r="A30" s="123" t="s">
        <v>14</v>
      </c>
      <c r="B30" s="123"/>
      <c r="C30" s="123"/>
      <c r="D30" s="123"/>
      <c r="E30" s="74">
        <f aca="true" t="shared" si="3" ref="E30:N30">SUM(E25:E29)</f>
        <v>39</v>
      </c>
      <c r="F30" s="74">
        <f t="shared" si="3"/>
        <v>63</v>
      </c>
      <c r="G30" s="74">
        <f t="shared" si="3"/>
        <v>6</v>
      </c>
      <c r="H30" s="74">
        <f t="shared" si="3"/>
        <v>77</v>
      </c>
      <c r="I30" s="74">
        <f t="shared" si="3"/>
        <v>0</v>
      </c>
      <c r="J30" s="74">
        <f t="shared" si="3"/>
        <v>14</v>
      </c>
      <c r="K30" s="74">
        <f t="shared" si="3"/>
        <v>0</v>
      </c>
      <c r="L30" s="74">
        <f t="shared" si="3"/>
        <v>0</v>
      </c>
      <c r="M30" s="74">
        <f t="shared" si="3"/>
        <v>0</v>
      </c>
      <c r="N30" s="74">
        <f t="shared" si="3"/>
        <v>1</v>
      </c>
      <c r="O30" s="61">
        <f>(E30*5)+(G30*4)+(I30*3)+(K30*2)+(M30*1)</f>
        <v>219</v>
      </c>
      <c r="P30" s="61">
        <f>(F30*5)+(H30*4)+(J30*3)+(L30*2)+(N30*1)</f>
        <v>666</v>
      </c>
      <c r="Q30" s="123"/>
      <c r="R30" s="123"/>
      <c r="S30" s="123"/>
      <c r="T30" s="123"/>
    </row>
  </sheetData>
  <mergeCells count="67">
    <mergeCell ref="A23:D24"/>
    <mergeCell ref="E23:F23"/>
    <mergeCell ref="G23:H23"/>
    <mergeCell ref="I23:J23"/>
    <mergeCell ref="M23:N23"/>
    <mergeCell ref="Q23:Q24"/>
    <mergeCell ref="K23:L23"/>
    <mergeCell ref="R23:S23"/>
    <mergeCell ref="T23:T24"/>
    <mergeCell ref="O23:O24"/>
    <mergeCell ref="P23:P24"/>
    <mergeCell ref="T1:T2"/>
    <mergeCell ref="A1:B1"/>
    <mergeCell ref="C1:D2"/>
    <mergeCell ref="E1:F1"/>
    <mergeCell ref="G1:H1"/>
    <mergeCell ref="I1:J1"/>
    <mergeCell ref="K1:L1"/>
    <mergeCell ref="A2:B2"/>
    <mergeCell ref="R1:S1"/>
    <mergeCell ref="M1:N1"/>
    <mergeCell ref="O1:O2"/>
    <mergeCell ref="P1:P2"/>
    <mergeCell ref="Q1:Q2"/>
    <mergeCell ref="A3:A7"/>
    <mergeCell ref="B3:B7"/>
    <mergeCell ref="C4:C5"/>
    <mergeCell ref="C6:C7"/>
    <mergeCell ref="A8:D8"/>
    <mergeCell ref="A10:A20"/>
    <mergeCell ref="B10:J10"/>
    <mergeCell ref="K10:T10"/>
    <mergeCell ref="B12:J12"/>
    <mergeCell ref="K12:T12"/>
    <mergeCell ref="B11:J11"/>
    <mergeCell ref="K11:T11"/>
    <mergeCell ref="A30:D30"/>
    <mergeCell ref="Q30:T30"/>
    <mergeCell ref="Q25:Q29"/>
    <mergeCell ref="S25:S29"/>
    <mergeCell ref="T25:T29"/>
    <mergeCell ref="R25:R29"/>
    <mergeCell ref="B26:D26"/>
    <mergeCell ref="B27:D27"/>
    <mergeCell ref="B28:D28"/>
    <mergeCell ref="B25:D25"/>
    <mergeCell ref="B29:D29"/>
    <mergeCell ref="B20:J20"/>
    <mergeCell ref="K20:T20"/>
    <mergeCell ref="Q8:T8"/>
    <mergeCell ref="B17:J17"/>
    <mergeCell ref="K17:T17"/>
    <mergeCell ref="B18:J18"/>
    <mergeCell ref="K18:T18"/>
    <mergeCell ref="B16:J16"/>
    <mergeCell ref="K16:T16"/>
    <mergeCell ref="B13:J13"/>
    <mergeCell ref="B14:J14"/>
    <mergeCell ref="B15:J15"/>
    <mergeCell ref="K15:T15"/>
    <mergeCell ref="Q3:Q7"/>
    <mergeCell ref="S3:S7"/>
    <mergeCell ref="T3:T7"/>
    <mergeCell ref="R3:R7"/>
    <mergeCell ref="B19:J19"/>
    <mergeCell ref="K19:T19"/>
    <mergeCell ref="K13:T14"/>
  </mergeCells>
  <printOptions/>
  <pageMargins left="0" right="0" top="0.590416669845581" bottom="0" header="0" footer="0"/>
  <pageSetup fitToHeight="0" fitToWidth="1" horizontalDpi="600" verticalDpi="600" orientation="landscape" paperSize="9" scale="68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X30"/>
  <sheetViews>
    <sheetView zoomScaleSheetLayoutView="75" workbookViewId="0" topLeftCell="A1">
      <selection activeCell="U8" sqref="U8"/>
    </sheetView>
  </sheetViews>
  <sheetFormatPr defaultColWidth="9.00390625" defaultRowHeight="16.5"/>
  <cols>
    <col min="1" max="1" width="5.625" style="6" customWidth="1"/>
    <col min="2" max="2" width="18.875" style="6" customWidth="1"/>
    <col min="3" max="3" width="8.625" style="6" customWidth="1"/>
    <col min="4" max="4" width="22.625" style="7" customWidth="1"/>
    <col min="5" max="14" width="7.625" style="7" customWidth="1"/>
    <col min="15" max="16" width="8.875" style="8" customWidth="1"/>
    <col min="17" max="17" width="9.00390625" style="5" bestFit="1" customWidth="1"/>
    <col min="18" max="18" width="8.875" style="5" customWidth="1"/>
    <col min="19" max="19" width="9.50390625" style="5" customWidth="1"/>
    <col min="20" max="20" width="28.125" style="5" customWidth="1"/>
    <col min="21" max="21" width="9.00390625" style="3" bestFit="1" customWidth="1"/>
  </cols>
  <sheetData>
    <row r="1" spans="1:20" ht="24.75" customHeight="1">
      <c r="A1" s="225" t="s">
        <v>15</v>
      </c>
      <c r="B1" s="225"/>
      <c r="C1" s="94" t="s">
        <v>13</v>
      </c>
      <c r="D1" s="94"/>
      <c r="E1" s="89" t="s">
        <v>116</v>
      </c>
      <c r="F1" s="89"/>
      <c r="G1" s="89" t="s">
        <v>134</v>
      </c>
      <c r="H1" s="89"/>
      <c r="I1" s="89" t="s">
        <v>154</v>
      </c>
      <c r="J1" s="89"/>
      <c r="K1" s="89" t="s">
        <v>133</v>
      </c>
      <c r="L1" s="89"/>
      <c r="M1" s="89" t="s">
        <v>45</v>
      </c>
      <c r="N1" s="89"/>
      <c r="O1" s="95" t="s">
        <v>48</v>
      </c>
      <c r="P1" s="95" t="s">
        <v>46</v>
      </c>
      <c r="Q1" s="90" t="s">
        <v>3</v>
      </c>
      <c r="R1" s="94" t="s">
        <v>10</v>
      </c>
      <c r="S1" s="94"/>
      <c r="T1" s="89" t="s">
        <v>151</v>
      </c>
    </row>
    <row r="2" spans="1:20" ht="33" customHeight="1">
      <c r="A2" s="225" t="s">
        <v>147</v>
      </c>
      <c r="B2" s="225"/>
      <c r="C2" s="226"/>
      <c r="D2" s="226"/>
      <c r="E2" s="68" t="s">
        <v>11</v>
      </c>
      <c r="F2" s="68" t="s">
        <v>16</v>
      </c>
      <c r="G2" s="68" t="s">
        <v>11</v>
      </c>
      <c r="H2" s="68" t="s">
        <v>16</v>
      </c>
      <c r="I2" s="68" t="s">
        <v>11</v>
      </c>
      <c r="J2" s="68" t="s">
        <v>16</v>
      </c>
      <c r="K2" s="68" t="s">
        <v>11</v>
      </c>
      <c r="L2" s="68" t="s">
        <v>16</v>
      </c>
      <c r="M2" s="68" t="s">
        <v>11</v>
      </c>
      <c r="N2" s="68" t="s">
        <v>16</v>
      </c>
      <c r="O2" s="95"/>
      <c r="P2" s="224"/>
      <c r="Q2" s="90"/>
      <c r="R2" s="78" t="s">
        <v>98</v>
      </c>
      <c r="S2" s="68" t="s">
        <v>16</v>
      </c>
      <c r="T2" s="89"/>
    </row>
    <row r="3" spans="1:20" ht="33.15">
      <c r="A3" s="111">
        <v>3</v>
      </c>
      <c r="B3" s="108" t="s">
        <v>139</v>
      </c>
      <c r="C3" s="64" t="s">
        <v>53</v>
      </c>
      <c r="D3" s="65" t="s">
        <v>64</v>
      </c>
      <c r="E3" s="72">
        <v>8</v>
      </c>
      <c r="F3" s="72">
        <v>17</v>
      </c>
      <c r="G3" s="72">
        <v>0</v>
      </c>
      <c r="H3" s="72">
        <v>4</v>
      </c>
      <c r="I3" s="72">
        <v>0</v>
      </c>
      <c r="J3" s="72">
        <v>0</v>
      </c>
      <c r="K3" s="72">
        <v>0</v>
      </c>
      <c r="L3" s="72">
        <v>0</v>
      </c>
      <c r="M3" s="72">
        <v>0</v>
      </c>
      <c r="N3" s="72">
        <v>0</v>
      </c>
      <c r="O3" s="59">
        <f aca="true" t="shared" si="0" ref="O3:P7">SUM(E3,G3,I3,K3,M3)</f>
        <v>8</v>
      </c>
      <c r="P3" s="59">
        <f t="shared" si="0"/>
        <v>21</v>
      </c>
      <c r="Q3" s="114">
        <v>25</v>
      </c>
      <c r="R3" s="117">
        <v>0.888</v>
      </c>
      <c r="S3" s="117">
        <f>P3/Q3</f>
        <v>0.84</v>
      </c>
      <c r="T3" s="119" t="s">
        <v>91</v>
      </c>
    </row>
    <row r="4" spans="1:20" ht="21.4">
      <c r="A4" s="112"/>
      <c r="B4" s="109"/>
      <c r="C4" s="122" t="s">
        <v>200</v>
      </c>
      <c r="D4" s="66" t="s">
        <v>101</v>
      </c>
      <c r="E4" s="73">
        <v>8</v>
      </c>
      <c r="F4" s="73">
        <v>17</v>
      </c>
      <c r="G4" s="73">
        <v>0</v>
      </c>
      <c r="H4" s="73">
        <v>3</v>
      </c>
      <c r="I4" s="73">
        <v>0</v>
      </c>
      <c r="J4" s="73">
        <v>1</v>
      </c>
      <c r="K4" s="73">
        <v>0</v>
      </c>
      <c r="L4" s="73">
        <v>0</v>
      </c>
      <c r="M4" s="73">
        <v>0</v>
      </c>
      <c r="N4" s="73">
        <v>0</v>
      </c>
      <c r="O4" s="60">
        <f t="shared" si="0"/>
        <v>8</v>
      </c>
      <c r="P4" s="60">
        <f t="shared" si="0"/>
        <v>21</v>
      </c>
      <c r="Q4" s="115"/>
      <c r="R4" s="118"/>
      <c r="S4" s="118"/>
      <c r="T4" s="120"/>
    </row>
    <row r="5" spans="1:20" ht="32.1">
      <c r="A5" s="112"/>
      <c r="B5" s="109"/>
      <c r="C5" s="110"/>
      <c r="D5" s="65" t="s">
        <v>18</v>
      </c>
      <c r="E5" s="70">
        <v>7</v>
      </c>
      <c r="F5" s="70">
        <v>17</v>
      </c>
      <c r="G5" s="70">
        <v>1</v>
      </c>
      <c r="H5" s="70">
        <v>4</v>
      </c>
      <c r="I5" s="70">
        <v>0</v>
      </c>
      <c r="J5" s="70">
        <v>0</v>
      </c>
      <c r="K5" s="70">
        <v>0</v>
      </c>
      <c r="L5" s="70">
        <v>0</v>
      </c>
      <c r="M5" s="70">
        <v>0</v>
      </c>
      <c r="N5" s="70">
        <v>0</v>
      </c>
      <c r="O5" s="60">
        <f t="shared" si="0"/>
        <v>8</v>
      </c>
      <c r="P5" s="60">
        <f t="shared" si="0"/>
        <v>21</v>
      </c>
      <c r="Q5" s="115"/>
      <c r="R5" s="118"/>
      <c r="S5" s="118"/>
      <c r="T5" s="120"/>
    </row>
    <row r="6" spans="1:20" ht="21.4">
      <c r="A6" s="112"/>
      <c r="B6" s="109"/>
      <c r="C6" s="109" t="s">
        <v>202</v>
      </c>
      <c r="D6" s="67" t="s">
        <v>66</v>
      </c>
      <c r="E6" s="70">
        <v>7</v>
      </c>
      <c r="F6" s="70">
        <v>16</v>
      </c>
      <c r="G6" s="70">
        <v>1</v>
      </c>
      <c r="H6" s="70">
        <v>4</v>
      </c>
      <c r="I6" s="70">
        <v>0</v>
      </c>
      <c r="J6" s="70">
        <v>1</v>
      </c>
      <c r="K6" s="70">
        <v>0</v>
      </c>
      <c r="L6" s="70">
        <v>0</v>
      </c>
      <c r="M6" s="70">
        <v>0</v>
      </c>
      <c r="N6" s="70">
        <v>0</v>
      </c>
      <c r="O6" s="60">
        <f t="shared" si="0"/>
        <v>8</v>
      </c>
      <c r="P6" s="60">
        <f t="shared" si="0"/>
        <v>21</v>
      </c>
      <c r="Q6" s="115"/>
      <c r="R6" s="118"/>
      <c r="S6" s="118"/>
      <c r="T6" s="120"/>
    </row>
    <row r="7" spans="1:21" ht="32.1">
      <c r="A7" s="113"/>
      <c r="B7" s="110"/>
      <c r="C7" s="110"/>
      <c r="D7" s="67" t="s">
        <v>61</v>
      </c>
      <c r="E7" s="73">
        <v>7</v>
      </c>
      <c r="F7" s="73">
        <v>16</v>
      </c>
      <c r="G7" s="73">
        <v>1</v>
      </c>
      <c r="H7" s="73">
        <v>5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60">
        <f t="shared" si="0"/>
        <v>8</v>
      </c>
      <c r="P7" s="60">
        <f t="shared" si="0"/>
        <v>21</v>
      </c>
      <c r="Q7" s="116"/>
      <c r="R7" s="118"/>
      <c r="S7" s="118"/>
      <c r="T7" s="121"/>
      <c r="U7" s="3" t="s">
        <v>150</v>
      </c>
    </row>
    <row r="8" spans="1:20" ht="30" customHeight="1">
      <c r="A8" s="123" t="s">
        <v>14</v>
      </c>
      <c r="B8" s="123"/>
      <c r="C8" s="123"/>
      <c r="D8" s="123"/>
      <c r="E8" s="74">
        <f aca="true" t="shared" si="1" ref="E8:N8">SUM(E3:E7)</f>
        <v>37</v>
      </c>
      <c r="F8" s="74">
        <f t="shared" si="1"/>
        <v>83</v>
      </c>
      <c r="G8" s="74">
        <f t="shared" si="1"/>
        <v>3</v>
      </c>
      <c r="H8" s="74">
        <f t="shared" si="1"/>
        <v>20</v>
      </c>
      <c r="I8" s="74">
        <f t="shared" si="1"/>
        <v>0</v>
      </c>
      <c r="J8" s="74">
        <f t="shared" si="1"/>
        <v>2</v>
      </c>
      <c r="K8" s="74">
        <f t="shared" si="1"/>
        <v>0</v>
      </c>
      <c r="L8" s="74">
        <f t="shared" si="1"/>
        <v>0</v>
      </c>
      <c r="M8" s="74">
        <f t="shared" si="1"/>
        <v>0</v>
      </c>
      <c r="N8" s="74">
        <f t="shared" si="1"/>
        <v>0</v>
      </c>
      <c r="O8" s="61">
        <f>(E8*5)+(G8*4)+(I8*3)+(K8*2)+(M8*1)</f>
        <v>197</v>
      </c>
      <c r="P8" s="61">
        <f>(F8*5)+(H8*4)+(J8*3)+(L8*2)+(N8*1)</f>
        <v>501</v>
      </c>
      <c r="Q8" s="123" t="s">
        <v>165</v>
      </c>
      <c r="R8" s="123"/>
      <c r="S8" s="123"/>
      <c r="T8" s="123"/>
    </row>
    <row r="10" spans="1:20" ht="24" customHeight="1">
      <c r="A10" s="124" t="s">
        <v>49</v>
      </c>
      <c r="B10" s="127" t="s">
        <v>132</v>
      </c>
      <c r="C10" s="128"/>
      <c r="D10" s="128"/>
      <c r="E10" s="128"/>
      <c r="F10" s="128"/>
      <c r="G10" s="128"/>
      <c r="H10" s="128"/>
      <c r="I10" s="128"/>
      <c r="J10" s="129"/>
      <c r="K10" s="127" t="s">
        <v>144</v>
      </c>
      <c r="L10" s="128"/>
      <c r="M10" s="128"/>
      <c r="N10" s="128"/>
      <c r="O10" s="128"/>
      <c r="P10" s="128"/>
      <c r="Q10" s="128"/>
      <c r="R10" s="128"/>
      <c r="S10" s="128"/>
      <c r="T10" s="129"/>
    </row>
    <row r="11" spans="1:20" ht="24" customHeight="1">
      <c r="A11" s="125"/>
      <c r="B11" s="98" t="s">
        <v>9</v>
      </c>
      <c r="C11" s="92"/>
      <c r="D11" s="92"/>
      <c r="E11" s="92"/>
      <c r="F11" s="92"/>
      <c r="G11" s="92"/>
      <c r="H11" s="92"/>
      <c r="I11" s="92"/>
      <c r="J11" s="93"/>
      <c r="K11" s="91" t="s">
        <v>63</v>
      </c>
      <c r="L11" s="92"/>
      <c r="M11" s="92"/>
      <c r="N11" s="92"/>
      <c r="O11" s="92"/>
      <c r="P11" s="92"/>
      <c r="Q11" s="92"/>
      <c r="R11" s="92"/>
      <c r="S11" s="92"/>
      <c r="T11" s="93"/>
    </row>
    <row r="12" spans="1:20" ht="24" customHeight="1">
      <c r="A12" s="125"/>
      <c r="B12" s="133"/>
      <c r="C12" s="131"/>
      <c r="D12" s="131"/>
      <c r="E12" s="131"/>
      <c r="F12" s="131"/>
      <c r="G12" s="131"/>
      <c r="H12" s="131"/>
      <c r="I12" s="131"/>
      <c r="J12" s="132"/>
      <c r="K12" s="91" t="s">
        <v>186</v>
      </c>
      <c r="L12" s="92"/>
      <c r="M12" s="92"/>
      <c r="N12" s="92"/>
      <c r="O12" s="92"/>
      <c r="P12" s="92"/>
      <c r="Q12" s="92"/>
      <c r="R12" s="92"/>
      <c r="S12" s="92"/>
      <c r="T12" s="93"/>
    </row>
    <row r="13" spans="1:20" ht="24" customHeight="1">
      <c r="A13" s="125"/>
      <c r="B13" s="133"/>
      <c r="C13" s="131"/>
      <c r="D13" s="131"/>
      <c r="E13" s="131"/>
      <c r="F13" s="131"/>
      <c r="G13" s="131"/>
      <c r="H13" s="131"/>
      <c r="I13" s="131"/>
      <c r="J13" s="132"/>
      <c r="K13" s="98"/>
      <c r="L13" s="92"/>
      <c r="M13" s="92"/>
      <c r="N13" s="92"/>
      <c r="O13" s="92"/>
      <c r="P13" s="92"/>
      <c r="Q13" s="92"/>
      <c r="R13" s="92"/>
      <c r="S13" s="92"/>
      <c r="T13" s="93"/>
    </row>
    <row r="14" spans="1:20" ht="24" customHeight="1">
      <c r="A14" s="125"/>
      <c r="B14" s="133"/>
      <c r="C14" s="131"/>
      <c r="D14" s="131"/>
      <c r="E14" s="131"/>
      <c r="F14" s="131"/>
      <c r="G14" s="131"/>
      <c r="H14" s="131"/>
      <c r="I14" s="131"/>
      <c r="J14" s="132"/>
      <c r="K14" s="98"/>
      <c r="L14" s="92"/>
      <c r="M14" s="92"/>
      <c r="N14" s="92"/>
      <c r="O14" s="92"/>
      <c r="P14" s="92"/>
      <c r="Q14" s="92"/>
      <c r="R14" s="92"/>
      <c r="S14" s="92"/>
      <c r="T14" s="93"/>
    </row>
    <row r="15" spans="1:20" ht="24" customHeight="1">
      <c r="A15" s="125"/>
      <c r="B15" s="133"/>
      <c r="C15" s="131"/>
      <c r="D15" s="131"/>
      <c r="E15" s="131"/>
      <c r="F15" s="131"/>
      <c r="G15" s="131"/>
      <c r="H15" s="131"/>
      <c r="I15" s="131"/>
      <c r="J15" s="132"/>
      <c r="K15" s="135"/>
      <c r="L15" s="136"/>
      <c r="M15" s="136"/>
      <c r="N15" s="136"/>
      <c r="O15" s="136"/>
      <c r="P15" s="136"/>
      <c r="Q15" s="136"/>
      <c r="R15" s="136"/>
      <c r="S15" s="136"/>
      <c r="T15" s="137"/>
    </row>
    <row r="16" spans="1:20" ht="24" customHeight="1">
      <c r="A16" s="125"/>
      <c r="B16" s="133"/>
      <c r="C16" s="131"/>
      <c r="D16" s="131"/>
      <c r="E16" s="131"/>
      <c r="F16" s="131"/>
      <c r="G16" s="131"/>
      <c r="H16" s="131"/>
      <c r="I16" s="131"/>
      <c r="J16" s="132"/>
      <c r="K16" s="135"/>
      <c r="L16" s="136"/>
      <c r="M16" s="136"/>
      <c r="N16" s="136"/>
      <c r="O16" s="136"/>
      <c r="P16" s="136"/>
      <c r="Q16" s="136"/>
      <c r="R16" s="136"/>
      <c r="S16" s="136"/>
      <c r="T16" s="137"/>
    </row>
    <row r="17" spans="1:20" ht="24" customHeight="1">
      <c r="A17" s="125"/>
      <c r="B17" s="134"/>
      <c r="C17" s="131"/>
      <c r="D17" s="131"/>
      <c r="E17" s="131"/>
      <c r="F17" s="131"/>
      <c r="G17" s="131"/>
      <c r="H17" s="131"/>
      <c r="I17" s="131"/>
      <c r="J17" s="132"/>
      <c r="K17" s="135"/>
      <c r="L17" s="136"/>
      <c r="M17" s="136"/>
      <c r="N17" s="136"/>
      <c r="O17" s="136"/>
      <c r="P17" s="136"/>
      <c r="Q17" s="136"/>
      <c r="R17" s="136"/>
      <c r="S17" s="136"/>
      <c r="T17" s="137"/>
    </row>
    <row r="18" spans="1:20" ht="24" customHeight="1">
      <c r="A18" s="125"/>
      <c r="B18" s="133"/>
      <c r="C18" s="131"/>
      <c r="D18" s="131"/>
      <c r="E18" s="131"/>
      <c r="F18" s="131"/>
      <c r="G18" s="131"/>
      <c r="H18" s="131"/>
      <c r="I18" s="131"/>
      <c r="J18" s="132"/>
      <c r="K18" s="135"/>
      <c r="L18" s="136"/>
      <c r="M18" s="136"/>
      <c r="N18" s="136"/>
      <c r="O18" s="136"/>
      <c r="P18" s="136"/>
      <c r="Q18" s="136"/>
      <c r="R18" s="136"/>
      <c r="S18" s="136"/>
      <c r="T18" s="137"/>
    </row>
    <row r="19" spans="1:20" ht="24" customHeight="1">
      <c r="A19" s="125"/>
      <c r="B19" s="133"/>
      <c r="C19" s="131"/>
      <c r="D19" s="131"/>
      <c r="E19" s="131"/>
      <c r="F19" s="131"/>
      <c r="G19" s="131"/>
      <c r="H19" s="131"/>
      <c r="I19" s="131"/>
      <c r="J19" s="132"/>
      <c r="K19" s="135"/>
      <c r="L19" s="136"/>
      <c r="M19" s="136"/>
      <c r="N19" s="136"/>
      <c r="O19" s="136"/>
      <c r="P19" s="136"/>
      <c r="Q19" s="136"/>
      <c r="R19" s="136"/>
      <c r="S19" s="136"/>
      <c r="T19" s="137"/>
    </row>
    <row r="20" spans="1:20" ht="24" customHeight="1">
      <c r="A20" s="126"/>
      <c r="B20" s="138"/>
      <c r="C20" s="139"/>
      <c r="D20" s="139"/>
      <c r="E20" s="139"/>
      <c r="F20" s="139"/>
      <c r="G20" s="139"/>
      <c r="H20" s="139"/>
      <c r="I20" s="139"/>
      <c r="J20" s="140"/>
      <c r="K20" s="141"/>
      <c r="L20" s="142"/>
      <c r="M20" s="142"/>
      <c r="N20" s="142"/>
      <c r="O20" s="142"/>
      <c r="P20" s="142"/>
      <c r="Q20" s="142"/>
      <c r="R20" s="142"/>
      <c r="S20" s="142"/>
      <c r="T20" s="143"/>
    </row>
    <row r="22" spans="1:20" s="4" customFormat="1" ht="16.5">
      <c r="A22" s="11" t="s">
        <v>113</v>
      </c>
      <c r="B22" s="6"/>
      <c r="C22" s="6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8"/>
      <c r="P22" s="8"/>
      <c r="Q22" s="5"/>
      <c r="S22" s="5"/>
      <c r="T22" s="5"/>
    </row>
    <row r="23" spans="1:20" s="4" customFormat="1" ht="23.25" customHeight="1">
      <c r="A23" s="87" t="s">
        <v>24</v>
      </c>
      <c r="B23" s="87"/>
      <c r="C23" s="87"/>
      <c r="D23" s="87"/>
      <c r="E23" s="89" t="s">
        <v>116</v>
      </c>
      <c r="F23" s="89"/>
      <c r="G23" s="89" t="s">
        <v>134</v>
      </c>
      <c r="H23" s="89"/>
      <c r="I23" s="89" t="s">
        <v>154</v>
      </c>
      <c r="J23" s="89"/>
      <c r="K23" s="89" t="s">
        <v>133</v>
      </c>
      <c r="L23" s="89"/>
      <c r="M23" s="89" t="s">
        <v>45</v>
      </c>
      <c r="N23" s="89"/>
      <c r="O23" s="95" t="s">
        <v>48</v>
      </c>
      <c r="P23" s="95" t="s">
        <v>46</v>
      </c>
      <c r="Q23" s="90" t="str">
        <f>Q1</f>
        <v>수강자수
(3기)</v>
      </c>
      <c r="R23" s="89" t="s">
        <v>10</v>
      </c>
      <c r="S23" s="89"/>
      <c r="T23" s="89" t="s">
        <v>151</v>
      </c>
    </row>
    <row r="24" spans="1:20" s="4" customFormat="1" ht="33" customHeight="1">
      <c r="A24" s="88"/>
      <c r="B24" s="88"/>
      <c r="C24" s="88"/>
      <c r="D24" s="88"/>
      <c r="E24" s="69" t="s">
        <v>11</v>
      </c>
      <c r="F24" s="69" t="s">
        <v>16</v>
      </c>
      <c r="G24" s="69" t="s">
        <v>11</v>
      </c>
      <c r="H24" s="69" t="s">
        <v>16</v>
      </c>
      <c r="I24" s="69" t="s">
        <v>11</v>
      </c>
      <c r="J24" s="69" t="s">
        <v>16</v>
      </c>
      <c r="K24" s="69" t="s">
        <v>11</v>
      </c>
      <c r="L24" s="69" t="s">
        <v>16</v>
      </c>
      <c r="M24" s="69" t="s">
        <v>11</v>
      </c>
      <c r="N24" s="69" t="s">
        <v>16</v>
      </c>
      <c r="O24" s="96"/>
      <c r="P24" s="97"/>
      <c r="Q24" s="108"/>
      <c r="R24" s="78" t="s">
        <v>98</v>
      </c>
      <c r="S24" s="68" t="s">
        <v>16</v>
      </c>
      <c r="T24" s="94"/>
    </row>
    <row r="25" spans="1:24" ht="19.5" customHeight="1">
      <c r="A25" s="75">
        <v>1</v>
      </c>
      <c r="B25" s="152" t="s">
        <v>188</v>
      </c>
      <c r="C25" s="152"/>
      <c r="D25" s="152"/>
      <c r="E25" s="72">
        <v>8</v>
      </c>
      <c r="F25" s="72">
        <v>15</v>
      </c>
      <c r="G25" s="72">
        <v>0</v>
      </c>
      <c r="H25" s="72">
        <v>6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59">
        <f aca="true" t="shared" si="2" ref="O25:P29">SUM(E25,G25,I25,K25,M25)</f>
        <v>8</v>
      </c>
      <c r="P25" s="59">
        <f t="shared" si="2"/>
        <v>21</v>
      </c>
      <c r="Q25" s="144">
        <f>Q3</f>
        <v>25</v>
      </c>
      <c r="R25" s="146">
        <f>R3</f>
        <v>0.888</v>
      </c>
      <c r="S25" s="146">
        <f>S3</f>
        <v>0.84</v>
      </c>
      <c r="T25" s="149" t="str">
        <f>T3</f>
        <v>200(학생)/ 525(학부모)</v>
      </c>
      <c r="X25" s="5" t="s">
        <v>8</v>
      </c>
    </row>
    <row r="26" spans="1:20" ht="19.5" customHeight="1">
      <c r="A26" s="76">
        <v>2</v>
      </c>
      <c r="B26" s="151" t="s">
        <v>43</v>
      </c>
      <c r="C26" s="151"/>
      <c r="D26" s="151"/>
      <c r="E26" s="73">
        <v>6</v>
      </c>
      <c r="F26" s="73">
        <v>16</v>
      </c>
      <c r="G26" s="73">
        <v>2</v>
      </c>
      <c r="H26" s="73">
        <v>5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60">
        <f t="shared" si="2"/>
        <v>8</v>
      </c>
      <c r="P26" s="60">
        <f t="shared" si="2"/>
        <v>21</v>
      </c>
      <c r="Q26" s="145"/>
      <c r="R26" s="147"/>
      <c r="S26" s="147"/>
      <c r="T26" s="150"/>
    </row>
    <row r="27" spans="1:20" ht="19.5" customHeight="1">
      <c r="A27" s="76">
        <v>3</v>
      </c>
      <c r="B27" s="151" t="s">
        <v>38</v>
      </c>
      <c r="C27" s="151"/>
      <c r="D27" s="151"/>
      <c r="E27" s="70">
        <v>8</v>
      </c>
      <c r="F27" s="70">
        <v>15</v>
      </c>
      <c r="G27" s="70">
        <v>0</v>
      </c>
      <c r="H27" s="70">
        <v>4</v>
      </c>
      <c r="I27" s="70">
        <v>0</v>
      </c>
      <c r="J27" s="70">
        <v>2</v>
      </c>
      <c r="K27" s="70">
        <v>0</v>
      </c>
      <c r="L27" s="70">
        <v>0</v>
      </c>
      <c r="M27" s="70">
        <v>0</v>
      </c>
      <c r="N27" s="70">
        <v>0</v>
      </c>
      <c r="O27" s="60">
        <f t="shared" si="2"/>
        <v>8</v>
      </c>
      <c r="P27" s="60">
        <f t="shared" si="2"/>
        <v>21</v>
      </c>
      <c r="Q27" s="145"/>
      <c r="R27" s="147"/>
      <c r="S27" s="147"/>
      <c r="T27" s="150"/>
    </row>
    <row r="28" spans="1:20" ht="19.5" customHeight="1">
      <c r="A28" s="76">
        <v>4</v>
      </c>
      <c r="B28" s="151" t="s">
        <v>100</v>
      </c>
      <c r="C28" s="151"/>
      <c r="D28" s="151"/>
      <c r="E28" s="70">
        <v>5</v>
      </c>
      <c r="F28" s="70">
        <v>15</v>
      </c>
      <c r="G28" s="70">
        <v>3</v>
      </c>
      <c r="H28" s="70">
        <v>4</v>
      </c>
      <c r="I28" s="70">
        <v>0</v>
      </c>
      <c r="J28" s="70">
        <v>2</v>
      </c>
      <c r="K28" s="70">
        <v>0</v>
      </c>
      <c r="L28" s="70">
        <v>0</v>
      </c>
      <c r="M28" s="70">
        <v>0</v>
      </c>
      <c r="N28" s="70">
        <v>0</v>
      </c>
      <c r="O28" s="60">
        <f t="shared" si="2"/>
        <v>8</v>
      </c>
      <c r="P28" s="60">
        <f t="shared" si="2"/>
        <v>21</v>
      </c>
      <c r="Q28" s="145"/>
      <c r="R28" s="147"/>
      <c r="S28" s="147"/>
      <c r="T28" s="150"/>
    </row>
    <row r="29" spans="1:20" ht="19.5" customHeight="1">
      <c r="A29" s="76">
        <v>5</v>
      </c>
      <c r="B29" s="151" t="s">
        <v>208</v>
      </c>
      <c r="C29" s="151"/>
      <c r="D29" s="151"/>
      <c r="E29" s="73">
        <v>7</v>
      </c>
      <c r="F29" s="73">
        <v>15</v>
      </c>
      <c r="G29" s="73">
        <v>1</v>
      </c>
      <c r="H29" s="73">
        <v>6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60">
        <f t="shared" si="2"/>
        <v>8</v>
      </c>
      <c r="P29" s="60">
        <f t="shared" si="2"/>
        <v>21</v>
      </c>
      <c r="Q29" s="145"/>
      <c r="R29" s="148"/>
      <c r="S29" s="148"/>
      <c r="T29" s="150"/>
    </row>
    <row r="30" spans="1:20" ht="30" customHeight="1">
      <c r="A30" s="123" t="s">
        <v>14</v>
      </c>
      <c r="B30" s="123"/>
      <c r="C30" s="123"/>
      <c r="D30" s="123"/>
      <c r="E30" s="74">
        <f aca="true" t="shared" si="3" ref="E30:N30">SUM(E25:E29)</f>
        <v>34</v>
      </c>
      <c r="F30" s="74">
        <f t="shared" si="3"/>
        <v>76</v>
      </c>
      <c r="G30" s="74">
        <f t="shared" si="3"/>
        <v>6</v>
      </c>
      <c r="H30" s="74">
        <f t="shared" si="3"/>
        <v>25</v>
      </c>
      <c r="I30" s="74">
        <f t="shared" si="3"/>
        <v>0</v>
      </c>
      <c r="J30" s="74">
        <f t="shared" si="3"/>
        <v>4</v>
      </c>
      <c r="K30" s="74">
        <f t="shared" si="3"/>
        <v>0</v>
      </c>
      <c r="L30" s="74">
        <f t="shared" si="3"/>
        <v>0</v>
      </c>
      <c r="M30" s="74">
        <f t="shared" si="3"/>
        <v>0</v>
      </c>
      <c r="N30" s="74">
        <f t="shared" si="3"/>
        <v>0</v>
      </c>
      <c r="O30" s="61">
        <f>(E30*5)+(G30*4)+(I30*3)+(K30*2)+(M30*1)</f>
        <v>194</v>
      </c>
      <c r="P30" s="61">
        <f>(F30*5)+(H30*4)+(J30*3)+(L30*2)+(N30*1)</f>
        <v>492</v>
      </c>
      <c r="Q30" s="123"/>
      <c r="R30" s="123"/>
      <c r="S30" s="123"/>
      <c r="T30" s="123"/>
    </row>
  </sheetData>
  <mergeCells count="68">
    <mergeCell ref="A23:D24"/>
    <mergeCell ref="E23:F23"/>
    <mergeCell ref="G23:H23"/>
    <mergeCell ref="I23:J23"/>
    <mergeCell ref="M23:N23"/>
    <mergeCell ref="Q23:Q24"/>
    <mergeCell ref="K23:L23"/>
    <mergeCell ref="R23:S23"/>
    <mergeCell ref="T23:T24"/>
    <mergeCell ref="O23:O24"/>
    <mergeCell ref="P23:P24"/>
    <mergeCell ref="T1:T2"/>
    <mergeCell ref="A1:B1"/>
    <mergeCell ref="C1:D2"/>
    <mergeCell ref="E1:F1"/>
    <mergeCell ref="G1:H1"/>
    <mergeCell ref="I1:J1"/>
    <mergeCell ref="K1:L1"/>
    <mergeCell ref="A2:B2"/>
    <mergeCell ref="R1:S1"/>
    <mergeCell ref="M1:N1"/>
    <mergeCell ref="O1:O2"/>
    <mergeCell ref="P1:P2"/>
    <mergeCell ref="Q1:Q2"/>
    <mergeCell ref="A3:A7"/>
    <mergeCell ref="B3:B7"/>
    <mergeCell ref="C4:C5"/>
    <mergeCell ref="C6:C7"/>
    <mergeCell ref="A8:D8"/>
    <mergeCell ref="A10:A20"/>
    <mergeCell ref="B10:J10"/>
    <mergeCell ref="K10:T10"/>
    <mergeCell ref="B12:J12"/>
    <mergeCell ref="K12:T12"/>
    <mergeCell ref="B11:J11"/>
    <mergeCell ref="K11:T11"/>
    <mergeCell ref="A30:D30"/>
    <mergeCell ref="Q30:T30"/>
    <mergeCell ref="Q25:Q29"/>
    <mergeCell ref="S25:S29"/>
    <mergeCell ref="T25:T29"/>
    <mergeCell ref="R25:R29"/>
    <mergeCell ref="B26:D26"/>
    <mergeCell ref="B27:D27"/>
    <mergeCell ref="B28:D28"/>
    <mergeCell ref="B25:D25"/>
    <mergeCell ref="B29:D29"/>
    <mergeCell ref="B20:J20"/>
    <mergeCell ref="K20:T20"/>
    <mergeCell ref="Q8:T8"/>
    <mergeCell ref="B17:J17"/>
    <mergeCell ref="K17:T17"/>
    <mergeCell ref="B18:J18"/>
    <mergeCell ref="K18:T18"/>
    <mergeCell ref="B16:J16"/>
    <mergeCell ref="K16:T16"/>
    <mergeCell ref="B13:J13"/>
    <mergeCell ref="K13:T13"/>
    <mergeCell ref="B14:J14"/>
    <mergeCell ref="K14:T14"/>
    <mergeCell ref="B15:J15"/>
    <mergeCell ref="K15:T15"/>
    <mergeCell ref="Q3:Q7"/>
    <mergeCell ref="S3:S7"/>
    <mergeCell ref="T3:T7"/>
    <mergeCell ref="R3:R7"/>
    <mergeCell ref="B19:J19"/>
    <mergeCell ref="K19:T19"/>
  </mergeCells>
  <printOptions/>
  <pageMargins left="0" right="0" top="0.590416669845581" bottom="0" header="0" footer="0"/>
  <pageSetup fitToHeight="0" fitToWidth="1" horizontalDpi="600" verticalDpi="600" orientation="landscape" paperSize="9" scale="68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X30"/>
  <sheetViews>
    <sheetView zoomScale="95" zoomScaleNormal="95" zoomScaleSheetLayoutView="75" workbookViewId="0" topLeftCell="A1">
      <selection activeCell="U8" sqref="U8"/>
    </sheetView>
  </sheetViews>
  <sheetFormatPr defaultColWidth="9.00390625" defaultRowHeight="16.5"/>
  <cols>
    <col min="1" max="1" width="5.625" style="6" customWidth="1"/>
    <col min="2" max="2" width="18.875" style="6" customWidth="1"/>
    <col min="3" max="3" width="8.625" style="6" customWidth="1"/>
    <col min="4" max="4" width="22.625" style="7" customWidth="1"/>
    <col min="5" max="14" width="7.625" style="7" customWidth="1"/>
    <col min="15" max="16" width="8.875" style="8" customWidth="1"/>
    <col min="17" max="17" width="9.00390625" style="5" bestFit="1" customWidth="1"/>
    <col min="18" max="18" width="9.00390625" style="4" bestFit="1" customWidth="1"/>
    <col min="19" max="19" width="9.50390625" style="5" bestFit="1" customWidth="1"/>
    <col min="20" max="20" width="28.125" style="5" customWidth="1"/>
    <col min="21" max="21" width="9.00390625" style="3" bestFit="1" customWidth="1"/>
  </cols>
  <sheetData>
    <row r="1" spans="1:20" ht="24.75" customHeight="1">
      <c r="A1" s="225" t="s">
        <v>15</v>
      </c>
      <c r="B1" s="225"/>
      <c r="C1" s="94" t="s">
        <v>13</v>
      </c>
      <c r="D1" s="94"/>
      <c r="E1" s="89" t="s">
        <v>116</v>
      </c>
      <c r="F1" s="89"/>
      <c r="G1" s="89" t="s">
        <v>134</v>
      </c>
      <c r="H1" s="89"/>
      <c r="I1" s="89" t="s">
        <v>154</v>
      </c>
      <c r="J1" s="89"/>
      <c r="K1" s="89" t="s">
        <v>133</v>
      </c>
      <c r="L1" s="89"/>
      <c r="M1" s="89" t="s">
        <v>45</v>
      </c>
      <c r="N1" s="89"/>
      <c r="O1" s="95" t="s">
        <v>48</v>
      </c>
      <c r="P1" s="95" t="s">
        <v>46</v>
      </c>
      <c r="Q1" s="90" t="s">
        <v>3</v>
      </c>
      <c r="R1" s="94" t="s">
        <v>10</v>
      </c>
      <c r="S1" s="94"/>
      <c r="T1" s="89" t="s">
        <v>151</v>
      </c>
    </row>
    <row r="2" spans="1:20" ht="30.75" customHeight="1">
      <c r="A2" s="225" t="s">
        <v>147</v>
      </c>
      <c r="B2" s="225"/>
      <c r="C2" s="226"/>
      <c r="D2" s="226"/>
      <c r="E2" s="68" t="s">
        <v>11</v>
      </c>
      <c r="F2" s="68" t="s">
        <v>16</v>
      </c>
      <c r="G2" s="68" t="s">
        <v>11</v>
      </c>
      <c r="H2" s="68" t="s">
        <v>16</v>
      </c>
      <c r="I2" s="68" t="s">
        <v>11</v>
      </c>
      <c r="J2" s="68" t="s">
        <v>16</v>
      </c>
      <c r="K2" s="68" t="s">
        <v>11</v>
      </c>
      <c r="L2" s="68" t="s">
        <v>16</v>
      </c>
      <c r="M2" s="68" t="s">
        <v>11</v>
      </c>
      <c r="N2" s="68" t="s">
        <v>16</v>
      </c>
      <c r="O2" s="95"/>
      <c r="P2" s="224"/>
      <c r="Q2" s="90"/>
      <c r="R2" s="78" t="s">
        <v>98</v>
      </c>
      <c r="S2" s="68" t="s">
        <v>16</v>
      </c>
      <c r="T2" s="89"/>
    </row>
    <row r="3" spans="1:20" ht="33.15">
      <c r="A3" s="111">
        <v>5</v>
      </c>
      <c r="B3" s="108" t="s">
        <v>12</v>
      </c>
      <c r="C3" s="64" t="s">
        <v>53</v>
      </c>
      <c r="D3" s="71" t="s">
        <v>64</v>
      </c>
      <c r="E3" s="72">
        <v>4</v>
      </c>
      <c r="F3" s="72">
        <v>13</v>
      </c>
      <c r="G3" s="72">
        <v>1</v>
      </c>
      <c r="H3" s="72">
        <v>5</v>
      </c>
      <c r="I3" s="72">
        <v>0</v>
      </c>
      <c r="J3" s="72">
        <v>0</v>
      </c>
      <c r="K3" s="72">
        <v>0</v>
      </c>
      <c r="L3" s="72">
        <v>0</v>
      </c>
      <c r="M3" s="72">
        <v>0</v>
      </c>
      <c r="N3" s="72">
        <v>0</v>
      </c>
      <c r="O3" s="59">
        <f aca="true" t="shared" si="0" ref="O3:P7">SUM(E3,G3,I3,K3,M3)</f>
        <v>5</v>
      </c>
      <c r="P3" s="59">
        <f t="shared" si="0"/>
        <v>18</v>
      </c>
      <c r="Q3" s="114">
        <v>20</v>
      </c>
      <c r="R3" s="117">
        <v>0.7140000000000001</v>
      </c>
      <c r="S3" s="117">
        <f>P3/Q3</f>
        <v>0.9</v>
      </c>
      <c r="T3" s="119" t="s">
        <v>95</v>
      </c>
    </row>
    <row r="4" spans="1:20" ht="21.4">
      <c r="A4" s="112"/>
      <c r="B4" s="109"/>
      <c r="C4" s="122" t="s">
        <v>200</v>
      </c>
      <c r="D4" s="66" t="s">
        <v>101</v>
      </c>
      <c r="E4" s="72">
        <v>4</v>
      </c>
      <c r="F4" s="72">
        <v>14</v>
      </c>
      <c r="G4" s="72">
        <v>1</v>
      </c>
      <c r="H4" s="72">
        <v>3</v>
      </c>
      <c r="I4" s="72">
        <v>0</v>
      </c>
      <c r="J4" s="72">
        <v>1</v>
      </c>
      <c r="K4" s="72">
        <v>0</v>
      </c>
      <c r="L4" s="72">
        <v>0</v>
      </c>
      <c r="M4" s="72">
        <v>0</v>
      </c>
      <c r="N4" s="72">
        <v>0</v>
      </c>
      <c r="O4" s="60">
        <f t="shared" si="0"/>
        <v>5</v>
      </c>
      <c r="P4" s="60">
        <f t="shared" si="0"/>
        <v>18</v>
      </c>
      <c r="Q4" s="115"/>
      <c r="R4" s="118"/>
      <c r="S4" s="118"/>
      <c r="T4" s="120"/>
    </row>
    <row r="5" spans="1:20" ht="32.1">
      <c r="A5" s="112"/>
      <c r="B5" s="109"/>
      <c r="C5" s="110"/>
      <c r="D5" s="65" t="s">
        <v>30</v>
      </c>
      <c r="E5" s="72">
        <v>5</v>
      </c>
      <c r="F5" s="72">
        <v>14</v>
      </c>
      <c r="G5" s="72">
        <v>0</v>
      </c>
      <c r="H5" s="72">
        <v>4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60">
        <f t="shared" si="0"/>
        <v>5</v>
      </c>
      <c r="P5" s="60">
        <f t="shared" si="0"/>
        <v>18</v>
      </c>
      <c r="Q5" s="115"/>
      <c r="R5" s="118"/>
      <c r="S5" s="118"/>
      <c r="T5" s="120"/>
    </row>
    <row r="6" spans="1:20" ht="21.4">
      <c r="A6" s="112"/>
      <c r="B6" s="109"/>
      <c r="C6" s="109" t="s">
        <v>202</v>
      </c>
      <c r="D6" s="67" t="s">
        <v>66</v>
      </c>
      <c r="E6" s="72">
        <v>4</v>
      </c>
      <c r="F6" s="72">
        <v>13</v>
      </c>
      <c r="G6" s="72">
        <v>1</v>
      </c>
      <c r="H6" s="72">
        <v>5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60">
        <f t="shared" si="0"/>
        <v>5</v>
      </c>
      <c r="P6" s="60">
        <f t="shared" si="0"/>
        <v>18</v>
      </c>
      <c r="Q6" s="115"/>
      <c r="R6" s="118"/>
      <c r="S6" s="118"/>
      <c r="T6" s="120"/>
    </row>
    <row r="7" spans="1:21" ht="21.4">
      <c r="A7" s="113"/>
      <c r="B7" s="110"/>
      <c r="C7" s="110"/>
      <c r="D7" s="67" t="s">
        <v>61</v>
      </c>
      <c r="E7" s="72">
        <v>4</v>
      </c>
      <c r="F7" s="72">
        <v>14</v>
      </c>
      <c r="G7" s="72">
        <v>1</v>
      </c>
      <c r="H7" s="72">
        <v>4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60">
        <f t="shared" si="0"/>
        <v>5</v>
      </c>
      <c r="P7" s="60">
        <f t="shared" si="0"/>
        <v>18</v>
      </c>
      <c r="Q7" s="116"/>
      <c r="R7" s="118"/>
      <c r="S7" s="118"/>
      <c r="T7" s="121"/>
      <c r="U7" s="3" t="s">
        <v>146</v>
      </c>
    </row>
    <row r="8" spans="1:20" ht="30" customHeight="1">
      <c r="A8" s="123" t="s">
        <v>14</v>
      </c>
      <c r="B8" s="123"/>
      <c r="C8" s="123"/>
      <c r="D8" s="123"/>
      <c r="E8" s="74">
        <f aca="true" t="shared" si="1" ref="E8:N8">SUM(E3:E7)</f>
        <v>21</v>
      </c>
      <c r="F8" s="74">
        <f t="shared" si="1"/>
        <v>68</v>
      </c>
      <c r="G8" s="74">
        <f t="shared" si="1"/>
        <v>4</v>
      </c>
      <c r="H8" s="74">
        <f t="shared" si="1"/>
        <v>21</v>
      </c>
      <c r="I8" s="74">
        <f t="shared" si="1"/>
        <v>0</v>
      </c>
      <c r="J8" s="74">
        <f t="shared" si="1"/>
        <v>1</v>
      </c>
      <c r="K8" s="74">
        <f t="shared" si="1"/>
        <v>0</v>
      </c>
      <c r="L8" s="74">
        <f t="shared" si="1"/>
        <v>0</v>
      </c>
      <c r="M8" s="74">
        <f t="shared" si="1"/>
        <v>0</v>
      </c>
      <c r="N8" s="74">
        <f t="shared" si="1"/>
        <v>0</v>
      </c>
      <c r="O8" s="61">
        <f>(E8*5)+(G8*4)+(I8*3)+(K8*2)+(M8*1)</f>
        <v>121</v>
      </c>
      <c r="P8" s="61">
        <f>(F8*5)+(H8*4)+(J8*3)+(L8*2)+(N8*1)</f>
        <v>427</v>
      </c>
      <c r="Q8" s="123" t="s">
        <v>175</v>
      </c>
      <c r="R8" s="123"/>
      <c r="S8" s="123"/>
      <c r="T8" s="123"/>
    </row>
    <row r="10" spans="1:21" ht="24" customHeight="1">
      <c r="A10" s="124" t="s">
        <v>49</v>
      </c>
      <c r="B10" s="127" t="s">
        <v>132</v>
      </c>
      <c r="C10" s="128"/>
      <c r="D10" s="128"/>
      <c r="E10" s="128"/>
      <c r="F10" s="128"/>
      <c r="G10" s="128"/>
      <c r="H10" s="128"/>
      <c r="I10" s="128"/>
      <c r="J10" s="129"/>
      <c r="K10" s="127" t="s">
        <v>144</v>
      </c>
      <c r="L10" s="128"/>
      <c r="M10" s="128"/>
      <c r="N10" s="128"/>
      <c r="O10" s="128"/>
      <c r="P10" s="128"/>
      <c r="Q10" s="128"/>
      <c r="R10" s="128"/>
      <c r="S10" s="128"/>
      <c r="T10" s="129"/>
      <c r="U10" s="2"/>
    </row>
    <row r="11" spans="1:21" ht="22.5" customHeight="1">
      <c r="A11" s="125"/>
      <c r="B11" s="98" t="s">
        <v>65</v>
      </c>
      <c r="C11" s="92"/>
      <c r="D11" s="92"/>
      <c r="E11" s="92"/>
      <c r="F11" s="92"/>
      <c r="G11" s="92"/>
      <c r="H11" s="92"/>
      <c r="I11" s="92"/>
      <c r="J11" s="93"/>
      <c r="K11" s="236" t="s">
        <v>1</v>
      </c>
      <c r="L11" s="237"/>
      <c r="M11" s="237"/>
      <c r="N11" s="237"/>
      <c r="O11" s="237"/>
      <c r="P11" s="237"/>
      <c r="Q11" s="237"/>
      <c r="R11" s="237"/>
      <c r="S11" s="237"/>
      <c r="T11" s="238"/>
      <c r="U11" s="2"/>
    </row>
    <row r="12" spans="1:21" ht="24" customHeight="1">
      <c r="A12" s="125"/>
      <c r="B12" s="98"/>
      <c r="C12" s="92"/>
      <c r="D12" s="92"/>
      <c r="E12" s="92"/>
      <c r="F12" s="92"/>
      <c r="G12" s="92"/>
      <c r="H12" s="92"/>
      <c r="I12" s="92"/>
      <c r="J12" s="93"/>
      <c r="K12" s="227"/>
      <c r="L12" s="228"/>
      <c r="M12" s="228"/>
      <c r="N12" s="228"/>
      <c r="O12" s="228"/>
      <c r="P12" s="228"/>
      <c r="Q12" s="228"/>
      <c r="R12" s="228"/>
      <c r="S12" s="228"/>
      <c r="T12" s="229"/>
      <c r="U12" s="2"/>
    </row>
    <row r="13" spans="1:21" ht="24" customHeight="1">
      <c r="A13" s="125"/>
      <c r="B13" s="98"/>
      <c r="C13" s="92"/>
      <c r="D13" s="92"/>
      <c r="E13" s="92"/>
      <c r="F13" s="92"/>
      <c r="G13" s="92"/>
      <c r="H13" s="92"/>
      <c r="I13" s="92"/>
      <c r="J13" s="93"/>
      <c r="K13" s="227"/>
      <c r="L13" s="228"/>
      <c r="M13" s="228"/>
      <c r="N13" s="228"/>
      <c r="O13" s="228"/>
      <c r="P13" s="228"/>
      <c r="Q13" s="228"/>
      <c r="R13" s="228"/>
      <c r="S13" s="228"/>
      <c r="T13" s="229"/>
      <c r="U13" s="2"/>
    </row>
    <row r="14" spans="1:21" ht="24" customHeight="1">
      <c r="A14" s="125"/>
      <c r="B14" s="98"/>
      <c r="C14" s="92"/>
      <c r="D14" s="92"/>
      <c r="E14" s="92"/>
      <c r="F14" s="92"/>
      <c r="G14" s="92"/>
      <c r="H14" s="92"/>
      <c r="I14" s="92"/>
      <c r="J14" s="93"/>
      <c r="K14" s="91"/>
      <c r="L14" s="92"/>
      <c r="M14" s="92"/>
      <c r="N14" s="92"/>
      <c r="O14" s="92"/>
      <c r="P14" s="92"/>
      <c r="Q14" s="92"/>
      <c r="R14" s="92"/>
      <c r="S14" s="92"/>
      <c r="T14" s="93"/>
      <c r="U14" s="2"/>
    </row>
    <row r="15" spans="1:20" ht="24" customHeight="1">
      <c r="A15" s="125"/>
      <c r="B15" s="133"/>
      <c r="C15" s="131"/>
      <c r="D15" s="131"/>
      <c r="E15" s="131"/>
      <c r="F15" s="131"/>
      <c r="G15" s="131"/>
      <c r="H15" s="131"/>
      <c r="I15" s="131"/>
      <c r="J15" s="132"/>
      <c r="K15" s="135"/>
      <c r="L15" s="136"/>
      <c r="M15" s="136"/>
      <c r="N15" s="136"/>
      <c r="O15" s="136"/>
      <c r="P15" s="136"/>
      <c r="Q15" s="136"/>
      <c r="R15" s="136"/>
      <c r="S15" s="136"/>
      <c r="T15" s="137"/>
    </row>
    <row r="16" spans="1:20" ht="24" customHeight="1">
      <c r="A16" s="125"/>
      <c r="B16" s="133"/>
      <c r="C16" s="131"/>
      <c r="D16" s="131"/>
      <c r="E16" s="131"/>
      <c r="F16" s="131"/>
      <c r="G16" s="131"/>
      <c r="H16" s="131"/>
      <c r="I16" s="131"/>
      <c r="J16" s="132"/>
      <c r="K16" s="135"/>
      <c r="L16" s="136"/>
      <c r="M16" s="136"/>
      <c r="N16" s="136"/>
      <c r="O16" s="136"/>
      <c r="P16" s="136"/>
      <c r="Q16" s="136"/>
      <c r="R16" s="136"/>
      <c r="S16" s="136"/>
      <c r="T16" s="137"/>
    </row>
    <row r="17" spans="1:20" ht="24" customHeight="1">
      <c r="A17" s="125"/>
      <c r="B17" s="134"/>
      <c r="C17" s="131"/>
      <c r="D17" s="131"/>
      <c r="E17" s="131"/>
      <c r="F17" s="131"/>
      <c r="G17" s="131"/>
      <c r="H17" s="131"/>
      <c r="I17" s="131"/>
      <c r="J17" s="132"/>
      <c r="K17" s="135"/>
      <c r="L17" s="136"/>
      <c r="M17" s="136"/>
      <c r="N17" s="136"/>
      <c r="O17" s="136"/>
      <c r="P17" s="136"/>
      <c r="Q17" s="136"/>
      <c r="R17" s="136"/>
      <c r="S17" s="136"/>
      <c r="T17" s="137"/>
    </row>
    <row r="18" spans="1:20" ht="24" customHeight="1">
      <c r="A18" s="125"/>
      <c r="B18" s="133"/>
      <c r="C18" s="131"/>
      <c r="D18" s="131"/>
      <c r="E18" s="131"/>
      <c r="F18" s="131"/>
      <c r="G18" s="131"/>
      <c r="H18" s="131"/>
      <c r="I18" s="131"/>
      <c r="J18" s="132"/>
      <c r="K18" s="135"/>
      <c r="L18" s="136"/>
      <c r="M18" s="136"/>
      <c r="N18" s="136"/>
      <c r="O18" s="136"/>
      <c r="P18" s="136"/>
      <c r="Q18" s="136"/>
      <c r="R18" s="136"/>
      <c r="S18" s="136"/>
      <c r="T18" s="137"/>
    </row>
    <row r="19" spans="1:20" ht="24" customHeight="1">
      <c r="A19" s="125"/>
      <c r="B19" s="133"/>
      <c r="C19" s="131"/>
      <c r="D19" s="131"/>
      <c r="E19" s="131"/>
      <c r="F19" s="131"/>
      <c r="G19" s="131"/>
      <c r="H19" s="131"/>
      <c r="I19" s="131"/>
      <c r="J19" s="132"/>
      <c r="K19" s="135"/>
      <c r="L19" s="136"/>
      <c r="M19" s="136"/>
      <c r="N19" s="136"/>
      <c r="O19" s="136"/>
      <c r="P19" s="136"/>
      <c r="Q19" s="136"/>
      <c r="R19" s="136"/>
      <c r="S19" s="136"/>
      <c r="T19" s="137"/>
    </row>
    <row r="20" spans="1:20" ht="24" customHeight="1">
      <c r="A20" s="126"/>
      <c r="B20" s="138"/>
      <c r="C20" s="139"/>
      <c r="D20" s="139"/>
      <c r="E20" s="139"/>
      <c r="F20" s="139"/>
      <c r="G20" s="139"/>
      <c r="H20" s="139"/>
      <c r="I20" s="139"/>
      <c r="J20" s="140"/>
      <c r="K20" s="141"/>
      <c r="L20" s="142"/>
      <c r="M20" s="142"/>
      <c r="N20" s="142"/>
      <c r="O20" s="142"/>
      <c r="P20" s="142"/>
      <c r="Q20" s="142"/>
      <c r="R20" s="142"/>
      <c r="S20" s="142"/>
      <c r="T20" s="143"/>
    </row>
    <row r="22" spans="1:20" s="4" customFormat="1" ht="16.5">
      <c r="A22" s="11" t="s">
        <v>113</v>
      </c>
      <c r="B22" s="6"/>
      <c r="C22" s="6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8"/>
      <c r="P22" s="8"/>
      <c r="Q22" s="5"/>
      <c r="S22" s="5"/>
      <c r="T22" s="5"/>
    </row>
    <row r="23" spans="1:20" s="4" customFormat="1" ht="23.25" customHeight="1">
      <c r="A23" s="87" t="s">
        <v>24</v>
      </c>
      <c r="B23" s="87"/>
      <c r="C23" s="87"/>
      <c r="D23" s="87"/>
      <c r="E23" s="89" t="s">
        <v>116</v>
      </c>
      <c r="F23" s="89"/>
      <c r="G23" s="89" t="s">
        <v>134</v>
      </c>
      <c r="H23" s="89"/>
      <c r="I23" s="89" t="s">
        <v>154</v>
      </c>
      <c r="J23" s="89"/>
      <c r="K23" s="89" t="s">
        <v>133</v>
      </c>
      <c r="L23" s="89"/>
      <c r="M23" s="89" t="s">
        <v>45</v>
      </c>
      <c r="N23" s="89"/>
      <c r="O23" s="95" t="s">
        <v>48</v>
      </c>
      <c r="P23" s="95" t="s">
        <v>46</v>
      </c>
      <c r="Q23" s="90" t="str">
        <f>Q1</f>
        <v>수강자수
(3기)</v>
      </c>
      <c r="R23" s="89" t="s">
        <v>10</v>
      </c>
      <c r="S23" s="89"/>
      <c r="T23" s="89" t="s">
        <v>151</v>
      </c>
    </row>
    <row r="24" spans="1:20" s="4" customFormat="1" ht="33" customHeight="1">
      <c r="A24" s="88"/>
      <c r="B24" s="88"/>
      <c r="C24" s="88"/>
      <c r="D24" s="88"/>
      <c r="E24" s="69" t="s">
        <v>11</v>
      </c>
      <c r="F24" s="69" t="s">
        <v>16</v>
      </c>
      <c r="G24" s="69" t="s">
        <v>11</v>
      </c>
      <c r="H24" s="69" t="s">
        <v>16</v>
      </c>
      <c r="I24" s="69" t="s">
        <v>11</v>
      </c>
      <c r="J24" s="69" t="s">
        <v>16</v>
      </c>
      <c r="K24" s="69" t="s">
        <v>11</v>
      </c>
      <c r="L24" s="69" t="s">
        <v>16</v>
      </c>
      <c r="M24" s="69" t="s">
        <v>11</v>
      </c>
      <c r="N24" s="69" t="s">
        <v>16</v>
      </c>
      <c r="O24" s="96"/>
      <c r="P24" s="97"/>
      <c r="Q24" s="108"/>
      <c r="R24" s="78" t="s">
        <v>98</v>
      </c>
      <c r="S24" s="68" t="s">
        <v>16</v>
      </c>
      <c r="T24" s="94"/>
    </row>
    <row r="25" spans="1:24" ht="19.5" customHeight="1">
      <c r="A25" s="75">
        <v>1</v>
      </c>
      <c r="B25" s="152" t="s">
        <v>188</v>
      </c>
      <c r="C25" s="152"/>
      <c r="D25" s="152"/>
      <c r="E25" s="72">
        <v>3</v>
      </c>
      <c r="F25" s="72">
        <v>12</v>
      </c>
      <c r="G25" s="72">
        <v>2</v>
      </c>
      <c r="H25" s="72">
        <v>6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59">
        <f aca="true" t="shared" si="2" ref="O25:P29">SUM(E25,G25,I25,K25,M25)</f>
        <v>5</v>
      </c>
      <c r="P25" s="59">
        <f t="shared" si="2"/>
        <v>18</v>
      </c>
      <c r="Q25" s="144">
        <f>Q3</f>
        <v>20</v>
      </c>
      <c r="R25" s="146">
        <f>R3</f>
        <v>0.7140000000000001</v>
      </c>
      <c r="S25" s="146">
        <f>S3</f>
        <v>0.9</v>
      </c>
      <c r="T25" s="149" t="str">
        <f>T3</f>
        <v>125(학생)/ 450(학부모)</v>
      </c>
      <c r="X25" s="5" t="s">
        <v>8</v>
      </c>
    </row>
    <row r="26" spans="1:20" ht="19.5" customHeight="1">
      <c r="A26" s="76">
        <v>2</v>
      </c>
      <c r="B26" s="151" t="s">
        <v>43</v>
      </c>
      <c r="C26" s="151"/>
      <c r="D26" s="151"/>
      <c r="E26" s="73">
        <v>5</v>
      </c>
      <c r="F26" s="73">
        <v>12</v>
      </c>
      <c r="G26" s="73">
        <v>0</v>
      </c>
      <c r="H26" s="73">
        <v>6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60">
        <f t="shared" si="2"/>
        <v>5</v>
      </c>
      <c r="P26" s="60">
        <f t="shared" si="2"/>
        <v>18</v>
      </c>
      <c r="Q26" s="145"/>
      <c r="R26" s="147"/>
      <c r="S26" s="147"/>
      <c r="T26" s="150"/>
    </row>
    <row r="27" spans="1:20" ht="19.5" customHeight="1">
      <c r="A27" s="76">
        <v>3</v>
      </c>
      <c r="B27" s="151" t="s">
        <v>38</v>
      </c>
      <c r="C27" s="151"/>
      <c r="D27" s="151"/>
      <c r="E27" s="70">
        <v>4</v>
      </c>
      <c r="F27" s="70">
        <v>11</v>
      </c>
      <c r="G27" s="70">
        <v>1</v>
      </c>
      <c r="H27" s="70">
        <v>6</v>
      </c>
      <c r="I27" s="70">
        <v>0</v>
      </c>
      <c r="J27" s="70">
        <v>1</v>
      </c>
      <c r="K27" s="70">
        <v>0</v>
      </c>
      <c r="L27" s="70">
        <v>0</v>
      </c>
      <c r="M27" s="70">
        <v>0</v>
      </c>
      <c r="N27" s="70">
        <v>0</v>
      </c>
      <c r="O27" s="60">
        <f t="shared" si="2"/>
        <v>5</v>
      </c>
      <c r="P27" s="60">
        <f t="shared" si="2"/>
        <v>18</v>
      </c>
      <c r="Q27" s="145"/>
      <c r="R27" s="147"/>
      <c r="S27" s="147"/>
      <c r="T27" s="150"/>
    </row>
    <row r="28" spans="1:20" ht="19.5" customHeight="1">
      <c r="A28" s="76">
        <v>4</v>
      </c>
      <c r="B28" s="151" t="s">
        <v>100</v>
      </c>
      <c r="C28" s="151"/>
      <c r="D28" s="151"/>
      <c r="E28" s="70">
        <v>4</v>
      </c>
      <c r="F28" s="70">
        <v>12</v>
      </c>
      <c r="G28" s="70">
        <v>0</v>
      </c>
      <c r="H28" s="70">
        <v>5</v>
      </c>
      <c r="I28" s="70">
        <v>1</v>
      </c>
      <c r="J28" s="70">
        <v>1</v>
      </c>
      <c r="K28" s="70">
        <v>0</v>
      </c>
      <c r="L28" s="70">
        <v>0</v>
      </c>
      <c r="M28" s="70">
        <v>0</v>
      </c>
      <c r="N28" s="70">
        <v>0</v>
      </c>
      <c r="O28" s="60">
        <f t="shared" si="2"/>
        <v>5</v>
      </c>
      <c r="P28" s="60">
        <f t="shared" si="2"/>
        <v>18</v>
      </c>
      <c r="Q28" s="145"/>
      <c r="R28" s="147"/>
      <c r="S28" s="147"/>
      <c r="T28" s="150"/>
    </row>
    <row r="29" spans="1:20" ht="19.5" customHeight="1">
      <c r="A29" s="76">
        <v>5</v>
      </c>
      <c r="B29" s="151" t="s">
        <v>208</v>
      </c>
      <c r="C29" s="151"/>
      <c r="D29" s="151"/>
      <c r="E29" s="73">
        <v>4</v>
      </c>
      <c r="F29" s="73">
        <v>13</v>
      </c>
      <c r="G29" s="73">
        <v>1</v>
      </c>
      <c r="H29" s="73">
        <v>4</v>
      </c>
      <c r="I29" s="73">
        <v>0</v>
      </c>
      <c r="J29" s="73">
        <v>1</v>
      </c>
      <c r="K29" s="73">
        <v>0</v>
      </c>
      <c r="L29" s="73">
        <v>0</v>
      </c>
      <c r="M29" s="73">
        <v>0</v>
      </c>
      <c r="N29" s="73">
        <v>0</v>
      </c>
      <c r="O29" s="60">
        <f t="shared" si="2"/>
        <v>5</v>
      </c>
      <c r="P29" s="60">
        <f t="shared" si="2"/>
        <v>18</v>
      </c>
      <c r="Q29" s="145"/>
      <c r="R29" s="148"/>
      <c r="S29" s="148"/>
      <c r="T29" s="150"/>
    </row>
    <row r="30" spans="1:20" ht="30" customHeight="1">
      <c r="A30" s="123" t="s">
        <v>14</v>
      </c>
      <c r="B30" s="123"/>
      <c r="C30" s="123"/>
      <c r="D30" s="123"/>
      <c r="E30" s="74">
        <f aca="true" t="shared" si="3" ref="E30:N30">SUM(E25:E29)</f>
        <v>20</v>
      </c>
      <c r="F30" s="74">
        <f t="shared" si="3"/>
        <v>60</v>
      </c>
      <c r="G30" s="74">
        <f t="shared" si="3"/>
        <v>4</v>
      </c>
      <c r="H30" s="74">
        <f t="shared" si="3"/>
        <v>27</v>
      </c>
      <c r="I30" s="74">
        <f t="shared" si="3"/>
        <v>1</v>
      </c>
      <c r="J30" s="74">
        <f t="shared" si="3"/>
        <v>3</v>
      </c>
      <c r="K30" s="74">
        <f t="shared" si="3"/>
        <v>0</v>
      </c>
      <c r="L30" s="74">
        <f t="shared" si="3"/>
        <v>0</v>
      </c>
      <c r="M30" s="74">
        <f t="shared" si="3"/>
        <v>0</v>
      </c>
      <c r="N30" s="74">
        <f t="shared" si="3"/>
        <v>0</v>
      </c>
      <c r="O30" s="61">
        <f>(E30*5)+(G30*4)+(I30*3)+(K30*2)+(M30*1)</f>
        <v>119</v>
      </c>
      <c r="P30" s="61">
        <f>(F30*5)+(H30*4)+(J30*3)+(L30*2)+(N30*1)</f>
        <v>417</v>
      </c>
      <c r="Q30" s="123"/>
      <c r="R30" s="123"/>
      <c r="S30" s="123"/>
      <c r="T30" s="123"/>
    </row>
  </sheetData>
  <mergeCells count="66">
    <mergeCell ref="A23:D24"/>
    <mergeCell ref="E23:F23"/>
    <mergeCell ref="G23:H23"/>
    <mergeCell ref="I23:J23"/>
    <mergeCell ref="M23:N23"/>
    <mergeCell ref="Q23:Q24"/>
    <mergeCell ref="K23:L23"/>
    <mergeCell ref="R23:S23"/>
    <mergeCell ref="T23:T24"/>
    <mergeCell ref="O23:O24"/>
    <mergeCell ref="P23:P24"/>
    <mergeCell ref="T1:T2"/>
    <mergeCell ref="A1:B1"/>
    <mergeCell ref="C1:D2"/>
    <mergeCell ref="E1:F1"/>
    <mergeCell ref="G1:H1"/>
    <mergeCell ref="I1:J1"/>
    <mergeCell ref="K1:L1"/>
    <mergeCell ref="A2:B2"/>
    <mergeCell ref="R1:S1"/>
    <mergeCell ref="M1:N1"/>
    <mergeCell ref="O1:O2"/>
    <mergeCell ref="P1:P2"/>
    <mergeCell ref="Q1:Q2"/>
    <mergeCell ref="A3:A7"/>
    <mergeCell ref="B3:B7"/>
    <mergeCell ref="C4:C5"/>
    <mergeCell ref="C6:C7"/>
    <mergeCell ref="A8:D8"/>
    <mergeCell ref="A10:A20"/>
    <mergeCell ref="B10:J10"/>
    <mergeCell ref="K10:T10"/>
    <mergeCell ref="B12:J12"/>
    <mergeCell ref="B11:J11"/>
    <mergeCell ref="A30:D30"/>
    <mergeCell ref="Q30:T30"/>
    <mergeCell ref="Q25:Q29"/>
    <mergeCell ref="S25:S29"/>
    <mergeCell ref="T25:T29"/>
    <mergeCell ref="R25:R29"/>
    <mergeCell ref="B26:D26"/>
    <mergeCell ref="B27:D27"/>
    <mergeCell ref="B28:D28"/>
    <mergeCell ref="B25:D25"/>
    <mergeCell ref="B29:D29"/>
    <mergeCell ref="B20:J20"/>
    <mergeCell ref="K20:T20"/>
    <mergeCell ref="Q8:T8"/>
    <mergeCell ref="B17:J17"/>
    <mergeCell ref="K17:T17"/>
    <mergeCell ref="B18:J18"/>
    <mergeCell ref="K18:T18"/>
    <mergeCell ref="B16:J16"/>
    <mergeCell ref="K16:T16"/>
    <mergeCell ref="B13:J13"/>
    <mergeCell ref="B14:J14"/>
    <mergeCell ref="K14:T14"/>
    <mergeCell ref="B15:J15"/>
    <mergeCell ref="K15:T15"/>
    <mergeCell ref="Q3:Q7"/>
    <mergeCell ref="S3:S7"/>
    <mergeCell ref="T3:T7"/>
    <mergeCell ref="R3:R7"/>
    <mergeCell ref="B19:J19"/>
    <mergeCell ref="K19:T19"/>
    <mergeCell ref="K11:T13"/>
  </mergeCells>
  <printOptions/>
  <pageMargins left="0" right="0" top="0.590416669845581" bottom="0" header="0" footer="0"/>
  <pageSetup fitToHeight="0" fitToWidth="1" horizontalDpi="600" verticalDpi="600" orientation="landscape" paperSize="9" scale="68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X27"/>
  <sheetViews>
    <sheetView zoomScaleSheetLayoutView="75" workbookViewId="0" topLeftCell="A1">
      <selection activeCell="U8" sqref="U8"/>
    </sheetView>
  </sheetViews>
  <sheetFormatPr defaultColWidth="9.00390625" defaultRowHeight="16.5"/>
  <cols>
    <col min="1" max="1" width="5.625" style="6" customWidth="1"/>
    <col min="2" max="2" width="18.875" style="6" customWidth="1"/>
    <col min="3" max="3" width="8.625" style="6" customWidth="1"/>
    <col min="4" max="4" width="22.625" style="7" customWidth="1"/>
    <col min="5" max="14" width="7.625" style="7" customWidth="1"/>
    <col min="15" max="16" width="8.875" style="8" customWidth="1"/>
    <col min="17" max="17" width="9.00390625" style="5" bestFit="1" customWidth="1"/>
    <col min="18" max="18" width="9.00390625" style="4" bestFit="1" customWidth="1"/>
    <col min="19" max="19" width="9.50390625" style="5" bestFit="1" customWidth="1"/>
    <col min="20" max="20" width="28.125" style="5" customWidth="1"/>
    <col min="21" max="21" width="9.00390625" style="3" bestFit="1" customWidth="1"/>
  </cols>
  <sheetData>
    <row r="1" spans="1:20" ht="24.75" customHeight="1">
      <c r="A1" s="225" t="s">
        <v>15</v>
      </c>
      <c r="B1" s="225"/>
      <c r="C1" s="94" t="s">
        <v>13</v>
      </c>
      <c r="D1" s="94"/>
      <c r="E1" s="89" t="s">
        <v>116</v>
      </c>
      <c r="F1" s="89"/>
      <c r="G1" s="89" t="s">
        <v>134</v>
      </c>
      <c r="H1" s="89"/>
      <c r="I1" s="89" t="s">
        <v>154</v>
      </c>
      <c r="J1" s="89"/>
      <c r="K1" s="89" t="s">
        <v>133</v>
      </c>
      <c r="L1" s="89"/>
      <c r="M1" s="89" t="s">
        <v>45</v>
      </c>
      <c r="N1" s="89"/>
      <c r="O1" s="95" t="s">
        <v>48</v>
      </c>
      <c r="P1" s="95" t="s">
        <v>46</v>
      </c>
      <c r="Q1" s="90" t="s">
        <v>3</v>
      </c>
      <c r="R1" s="94" t="s">
        <v>10</v>
      </c>
      <c r="S1" s="94"/>
      <c r="T1" s="89" t="s">
        <v>151</v>
      </c>
    </row>
    <row r="2" spans="1:20" ht="30.75" customHeight="1">
      <c r="A2" s="225" t="s">
        <v>147</v>
      </c>
      <c r="B2" s="225"/>
      <c r="C2" s="226"/>
      <c r="D2" s="226"/>
      <c r="E2" s="68" t="s">
        <v>11</v>
      </c>
      <c r="F2" s="68" t="s">
        <v>16</v>
      </c>
      <c r="G2" s="68" t="s">
        <v>11</v>
      </c>
      <c r="H2" s="68" t="s">
        <v>16</v>
      </c>
      <c r="I2" s="68" t="s">
        <v>11</v>
      </c>
      <c r="J2" s="68" t="s">
        <v>16</v>
      </c>
      <c r="K2" s="68" t="s">
        <v>11</v>
      </c>
      <c r="L2" s="68" t="s">
        <v>16</v>
      </c>
      <c r="M2" s="68" t="s">
        <v>11</v>
      </c>
      <c r="N2" s="68" t="s">
        <v>16</v>
      </c>
      <c r="O2" s="95"/>
      <c r="P2" s="224"/>
      <c r="Q2" s="90"/>
      <c r="R2" s="78" t="s">
        <v>98</v>
      </c>
      <c r="S2" s="68" t="s">
        <v>16</v>
      </c>
      <c r="T2" s="89"/>
    </row>
    <row r="3" spans="1:20" ht="33.15">
      <c r="A3" s="111">
        <v>6</v>
      </c>
      <c r="B3" s="108" t="s">
        <v>136</v>
      </c>
      <c r="C3" s="64" t="s">
        <v>53</v>
      </c>
      <c r="D3" s="65" t="s">
        <v>64</v>
      </c>
      <c r="E3" s="72">
        <v>8</v>
      </c>
      <c r="F3" s="72">
        <v>11</v>
      </c>
      <c r="G3" s="72">
        <v>0</v>
      </c>
      <c r="H3" s="72">
        <v>7</v>
      </c>
      <c r="I3" s="72">
        <v>0</v>
      </c>
      <c r="J3" s="72">
        <v>0</v>
      </c>
      <c r="K3" s="72">
        <v>0</v>
      </c>
      <c r="L3" s="72">
        <v>0</v>
      </c>
      <c r="M3" s="72">
        <v>0</v>
      </c>
      <c r="N3" s="72">
        <v>0</v>
      </c>
      <c r="O3" s="59">
        <f aca="true" t="shared" si="0" ref="O3:P7">SUM(E3,G3,I3,K3,M3)</f>
        <v>8</v>
      </c>
      <c r="P3" s="59">
        <f t="shared" si="0"/>
        <v>18</v>
      </c>
      <c r="Q3" s="114">
        <v>23</v>
      </c>
      <c r="R3" s="117">
        <v>0.888</v>
      </c>
      <c r="S3" s="117">
        <f>P3/Q3</f>
        <v>0.782608695652174</v>
      </c>
      <c r="T3" s="119" t="s">
        <v>96</v>
      </c>
    </row>
    <row r="4" spans="1:20" ht="21.4">
      <c r="A4" s="112"/>
      <c r="B4" s="109"/>
      <c r="C4" s="122" t="s">
        <v>200</v>
      </c>
      <c r="D4" s="66" t="s">
        <v>101</v>
      </c>
      <c r="E4" s="73">
        <v>6</v>
      </c>
      <c r="F4" s="73">
        <v>11</v>
      </c>
      <c r="G4" s="73">
        <v>2</v>
      </c>
      <c r="H4" s="73">
        <v>7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  <c r="O4" s="60">
        <f t="shared" si="0"/>
        <v>8</v>
      </c>
      <c r="P4" s="60">
        <f t="shared" si="0"/>
        <v>18</v>
      </c>
      <c r="Q4" s="115"/>
      <c r="R4" s="118"/>
      <c r="S4" s="118"/>
      <c r="T4" s="120"/>
    </row>
    <row r="5" spans="1:20" ht="32.1">
      <c r="A5" s="112"/>
      <c r="B5" s="109"/>
      <c r="C5" s="110"/>
      <c r="D5" s="65" t="s">
        <v>18</v>
      </c>
      <c r="E5" s="70">
        <v>8</v>
      </c>
      <c r="F5" s="70">
        <v>11</v>
      </c>
      <c r="G5" s="70">
        <v>0</v>
      </c>
      <c r="H5" s="70">
        <v>7</v>
      </c>
      <c r="I5" s="70">
        <v>0</v>
      </c>
      <c r="J5" s="70">
        <v>0</v>
      </c>
      <c r="K5" s="70">
        <v>0</v>
      </c>
      <c r="L5" s="70">
        <v>0</v>
      </c>
      <c r="M5" s="70">
        <v>0</v>
      </c>
      <c r="N5" s="70">
        <v>0</v>
      </c>
      <c r="O5" s="60">
        <f t="shared" si="0"/>
        <v>8</v>
      </c>
      <c r="P5" s="60">
        <f t="shared" si="0"/>
        <v>18</v>
      </c>
      <c r="Q5" s="115"/>
      <c r="R5" s="118"/>
      <c r="S5" s="118"/>
      <c r="T5" s="120"/>
    </row>
    <row r="6" spans="1:20" ht="21.4">
      <c r="A6" s="112"/>
      <c r="B6" s="109"/>
      <c r="C6" s="109" t="s">
        <v>202</v>
      </c>
      <c r="D6" s="67" t="s">
        <v>66</v>
      </c>
      <c r="E6" s="70">
        <v>7</v>
      </c>
      <c r="F6" s="70">
        <v>10</v>
      </c>
      <c r="G6" s="70">
        <v>1</v>
      </c>
      <c r="H6" s="70">
        <v>7</v>
      </c>
      <c r="I6" s="70">
        <v>0</v>
      </c>
      <c r="J6" s="70">
        <v>1</v>
      </c>
      <c r="K6" s="70">
        <v>0</v>
      </c>
      <c r="L6" s="70">
        <v>0</v>
      </c>
      <c r="M6" s="70">
        <v>0</v>
      </c>
      <c r="N6" s="70">
        <v>0</v>
      </c>
      <c r="O6" s="60">
        <f t="shared" si="0"/>
        <v>8</v>
      </c>
      <c r="P6" s="60">
        <f t="shared" si="0"/>
        <v>18</v>
      </c>
      <c r="Q6" s="115"/>
      <c r="R6" s="118"/>
      <c r="S6" s="118"/>
      <c r="T6" s="120"/>
    </row>
    <row r="7" spans="1:21" ht="32.1">
      <c r="A7" s="113"/>
      <c r="B7" s="110"/>
      <c r="C7" s="110"/>
      <c r="D7" s="67" t="s">
        <v>61</v>
      </c>
      <c r="E7" s="73">
        <v>7</v>
      </c>
      <c r="F7" s="73">
        <v>9</v>
      </c>
      <c r="G7" s="73">
        <v>0</v>
      </c>
      <c r="H7" s="73">
        <v>7</v>
      </c>
      <c r="I7" s="73">
        <v>1</v>
      </c>
      <c r="J7" s="73">
        <v>2</v>
      </c>
      <c r="K7" s="73">
        <v>0</v>
      </c>
      <c r="L7" s="73">
        <v>0</v>
      </c>
      <c r="M7" s="73">
        <v>0</v>
      </c>
      <c r="N7" s="73">
        <v>0</v>
      </c>
      <c r="O7" s="60">
        <f t="shared" si="0"/>
        <v>8</v>
      </c>
      <c r="P7" s="60">
        <f t="shared" si="0"/>
        <v>18</v>
      </c>
      <c r="Q7" s="116"/>
      <c r="R7" s="118"/>
      <c r="S7" s="118"/>
      <c r="T7" s="121"/>
      <c r="U7" s="3" t="s">
        <v>150</v>
      </c>
    </row>
    <row r="8" spans="1:20" ht="30" customHeight="1">
      <c r="A8" s="123" t="s">
        <v>14</v>
      </c>
      <c r="B8" s="123"/>
      <c r="C8" s="123"/>
      <c r="D8" s="123"/>
      <c r="E8" s="74">
        <f aca="true" t="shared" si="1" ref="E8:N8">SUM(E3:E7)</f>
        <v>36</v>
      </c>
      <c r="F8" s="74">
        <f t="shared" si="1"/>
        <v>52</v>
      </c>
      <c r="G8" s="74">
        <f t="shared" si="1"/>
        <v>3</v>
      </c>
      <c r="H8" s="74">
        <f t="shared" si="1"/>
        <v>35</v>
      </c>
      <c r="I8" s="74">
        <f t="shared" si="1"/>
        <v>1</v>
      </c>
      <c r="J8" s="74">
        <f t="shared" si="1"/>
        <v>3</v>
      </c>
      <c r="K8" s="74">
        <f t="shared" si="1"/>
        <v>0</v>
      </c>
      <c r="L8" s="74">
        <f t="shared" si="1"/>
        <v>0</v>
      </c>
      <c r="M8" s="74">
        <f t="shared" si="1"/>
        <v>0</v>
      </c>
      <c r="N8" s="74">
        <f t="shared" si="1"/>
        <v>0</v>
      </c>
      <c r="O8" s="61">
        <f>(E8*5)+(G8*4)+(I8*3)+(K8*2)+(M8*1)</f>
        <v>195</v>
      </c>
      <c r="P8" s="61">
        <f>(F8*5)+(H8*4)+(J8*3)+(L8*2)+(N8*1)</f>
        <v>409</v>
      </c>
      <c r="Q8" s="123" t="s">
        <v>155</v>
      </c>
      <c r="R8" s="123"/>
      <c r="S8" s="123"/>
      <c r="T8" s="123"/>
    </row>
    <row r="10" spans="1:20" ht="24" customHeight="1">
      <c r="A10" s="124" t="s">
        <v>49</v>
      </c>
      <c r="B10" s="127" t="s">
        <v>132</v>
      </c>
      <c r="C10" s="128"/>
      <c r="D10" s="128"/>
      <c r="E10" s="128"/>
      <c r="F10" s="128"/>
      <c r="G10" s="128"/>
      <c r="H10" s="128"/>
      <c r="I10" s="128"/>
      <c r="J10" s="129"/>
      <c r="K10" s="127" t="s">
        <v>144</v>
      </c>
      <c r="L10" s="128"/>
      <c r="M10" s="128"/>
      <c r="N10" s="128"/>
      <c r="O10" s="128"/>
      <c r="P10" s="128"/>
      <c r="Q10" s="128"/>
      <c r="R10" s="128"/>
      <c r="S10" s="128"/>
      <c r="T10" s="129"/>
    </row>
    <row r="11" spans="1:20" ht="22.5" customHeight="1">
      <c r="A11" s="125"/>
      <c r="B11" s="98" t="s">
        <v>99</v>
      </c>
      <c r="C11" s="92"/>
      <c r="D11" s="92"/>
      <c r="E11" s="92"/>
      <c r="F11" s="92"/>
      <c r="G11" s="92"/>
      <c r="H11" s="92"/>
      <c r="I11" s="92"/>
      <c r="J11" s="93"/>
      <c r="K11" s="91" t="s">
        <v>59</v>
      </c>
      <c r="L11" s="92"/>
      <c r="M11" s="92"/>
      <c r="N11" s="92"/>
      <c r="O11" s="92"/>
      <c r="P11" s="92"/>
      <c r="Q11" s="92"/>
      <c r="R11" s="92"/>
      <c r="S11" s="92"/>
      <c r="T11" s="93"/>
    </row>
    <row r="12" spans="1:20" ht="24" customHeight="1">
      <c r="A12" s="125"/>
      <c r="B12" s="98" t="s">
        <v>75</v>
      </c>
      <c r="C12" s="92"/>
      <c r="D12" s="92"/>
      <c r="E12" s="92"/>
      <c r="F12" s="92"/>
      <c r="G12" s="92"/>
      <c r="H12" s="92"/>
      <c r="I12" s="92"/>
      <c r="J12" s="93"/>
      <c r="K12" s="91"/>
      <c r="L12" s="92"/>
      <c r="M12" s="92"/>
      <c r="N12" s="92"/>
      <c r="O12" s="92"/>
      <c r="P12" s="92"/>
      <c r="Q12" s="92"/>
      <c r="R12" s="92"/>
      <c r="S12" s="92"/>
      <c r="T12" s="93"/>
    </row>
    <row r="13" spans="1:20" ht="24" customHeight="1">
      <c r="A13" s="125"/>
      <c r="B13" s="98"/>
      <c r="C13" s="92"/>
      <c r="D13" s="92"/>
      <c r="E13" s="92"/>
      <c r="F13" s="92"/>
      <c r="G13" s="92"/>
      <c r="H13" s="92"/>
      <c r="I13" s="92"/>
      <c r="J13" s="93"/>
      <c r="K13" s="91"/>
      <c r="L13" s="92"/>
      <c r="M13" s="92"/>
      <c r="N13" s="92"/>
      <c r="O13" s="92"/>
      <c r="P13" s="92"/>
      <c r="Q13" s="92"/>
      <c r="R13" s="92"/>
      <c r="S13" s="92"/>
      <c r="T13" s="93"/>
    </row>
    <row r="14" spans="1:20" ht="25.75" customHeight="1">
      <c r="A14" s="125"/>
      <c r="B14" s="98"/>
      <c r="C14" s="92"/>
      <c r="D14" s="92"/>
      <c r="E14" s="92"/>
      <c r="F14" s="92"/>
      <c r="G14" s="92"/>
      <c r="H14" s="92"/>
      <c r="I14" s="92"/>
      <c r="J14" s="93"/>
      <c r="K14" s="91"/>
      <c r="L14" s="92"/>
      <c r="M14" s="92"/>
      <c r="N14" s="92"/>
      <c r="O14" s="92"/>
      <c r="P14" s="92"/>
      <c r="Q14" s="92"/>
      <c r="R14" s="92"/>
      <c r="S14" s="92"/>
      <c r="T14" s="93"/>
    </row>
    <row r="15" spans="1:20" ht="24" customHeight="1">
      <c r="A15" s="125"/>
      <c r="B15" s="133"/>
      <c r="C15" s="131"/>
      <c r="D15" s="131"/>
      <c r="E15" s="131"/>
      <c r="F15" s="131"/>
      <c r="G15" s="131"/>
      <c r="H15" s="131"/>
      <c r="I15" s="131"/>
      <c r="J15" s="132"/>
      <c r="K15" s="135"/>
      <c r="L15" s="136"/>
      <c r="M15" s="136"/>
      <c r="N15" s="136"/>
      <c r="O15" s="136"/>
      <c r="P15" s="136"/>
      <c r="Q15" s="136"/>
      <c r="R15" s="136"/>
      <c r="S15" s="136"/>
      <c r="T15" s="137"/>
    </row>
    <row r="16" spans="1:20" ht="24" customHeight="1">
      <c r="A16" s="125"/>
      <c r="B16" s="133"/>
      <c r="C16" s="131"/>
      <c r="D16" s="131"/>
      <c r="E16" s="131"/>
      <c r="F16" s="131"/>
      <c r="G16" s="131"/>
      <c r="H16" s="131"/>
      <c r="I16" s="131"/>
      <c r="J16" s="132"/>
      <c r="K16" s="135"/>
      <c r="L16" s="136"/>
      <c r="M16" s="136"/>
      <c r="N16" s="136"/>
      <c r="O16" s="136"/>
      <c r="P16" s="136"/>
      <c r="Q16" s="136"/>
      <c r="R16" s="136"/>
      <c r="S16" s="136"/>
      <c r="T16" s="137"/>
    </row>
    <row r="17" spans="1:20" ht="24" customHeight="1">
      <c r="A17" s="126"/>
      <c r="B17" s="138"/>
      <c r="C17" s="139"/>
      <c r="D17" s="139"/>
      <c r="E17" s="139"/>
      <c r="F17" s="139"/>
      <c r="G17" s="139"/>
      <c r="H17" s="139"/>
      <c r="I17" s="139"/>
      <c r="J17" s="140"/>
      <c r="K17" s="141"/>
      <c r="L17" s="142"/>
      <c r="M17" s="142"/>
      <c r="N17" s="142"/>
      <c r="O17" s="142"/>
      <c r="P17" s="142"/>
      <c r="Q17" s="142"/>
      <c r="R17" s="142"/>
      <c r="S17" s="142"/>
      <c r="T17" s="143"/>
    </row>
    <row r="19" spans="1:20" s="4" customFormat="1" ht="16.5">
      <c r="A19" s="11" t="s">
        <v>113</v>
      </c>
      <c r="B19" s="6"/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  <c r="P19" s="8"/>
      <c r="Q19" s="5"/>
      <c r="S19" s="5"/>
      <c r="T19" s="5"/>
    </row>
    <row r="20" spans="1:20" s="4" customFormat="1" ht="23.25" customHeight="1">
      <c r="A20" s="87" t="s">
        <v>24</v>
      </c>
      <c r="B20" s="87"/>
      <c r="C20" s="87"/>
      <c r="D20" s="87"/>
      <c r="E20" s="89" t="s">
        <v>116</v>
      </c>
      <c r="F20" s="89"/>
      <c r="G20" s="89" t="s">
        <v>134</v>
      </c>
      <c r="H20" s="89"/>
      <c r="I20" s="89" t="s">
        <v>154</v>
      </c>
      <c r="J20" s="89"/>
      <c r="K20" s="89" t="s">
        <v>133</v>
      </c>
      <c r="L20" s="89"/>
      <c r="M20" s="89" t="s">
        <v>45</v>
      </c>
      <c r="N20" s="89"/>
      <c r="O20" s="95" t="s">
        <v>48</v>
      </c>
      <c r="P20" s="95" t="s">
        <v>46</v>
      </c>
      <c r="Q20" s="90" t="str">
        <f>Q1</f>
        <v>수강자수
(3기)</v>
      </c>
      <c r="R20" s="89" t="s">
        <v>10</v>
      </c>
      <c r="S20" s="89"/>
      <c r="T20" s="89" t="s">
        <v>151</v>
      </c>
    </row>
    <row r="21" spans="1:20" s="4" customFormat="1" ht="33" customHeight="1">
      <c r="A21" s="88"/>
      <c r="B21" s="88"/>
      <c r="C21" s="88"/>
      <c r="D21" s="88"/>
      <c r="E21" s="69" t="s">
        <v>11</v>
      </c>
      <c r="F21" s="69" t="s">
        <v>16</v>
      </c>
      <c r="G21" s="69" t="s">
        <v>11</v>
      </c>
      <c r="H21" s="69" t="s">
        <v>16</v>
      </c>
      <c r="I21" s="69" t="s">
        <v>11</v>
      </c>
      <c r="J21" s="69" t="s">
        <v>16</v>
      </c>
      <c r="K21" s="69" t="s">
        <v>11</v>
      </c>
      <c r="L21" s="69" t="s">
        <v>16</v>
      </c>
      <c r="M21" s="69" t="s">
        <v>11</v>
      </c>
      <c r="N21" s="69" t="s">
        <v>16</v>
      </c>
      <c r="O21" s="96"/>
      <c r="P21" s="97"/>
      <c r="Q21" s="90"/>
      <c r="R21" s="78" t="s">
        <v>98</v>
      </c>
      <c r="S21" s="68" t="s">
        <v>16</v>
      </c>
      <c r="T21" s="94"/>
    </row>
    <row r="22" spans="1:24" ht="19.5" customHeight="1">
      <c r="A22" s="75">
        <v>1</v>
      </c>
      <c r="B22" s="152" t="s">
        <v>188</v>
      </c>
      <c r="C22" s="152"/>
      <c r="D22" s="152"/>
      <c r="E22" s="72">
        <v>7</v>
      </c>
      <c r="F22" s="72">
        <v>10</v>
      </c>
      <c r="G22" s="72">
        <v>1</v>
      </c>
      <c r="H22" s="72">
        <v>6</v>
      </c>
      <c r="I22" s="72">
        <v>0</v>
      </c>
      <c r="J22" s="72">
        <v>2</v>
      </c>
      <c r="K22" s="72">
        <v>0</v>
      </c>
      <c r="L22" s="72">
        <v>0</v>
      </c>
      <c r="M22" s="72">
        <v>0</v>
      </c>
      <c r="N22" s="72">
        <v>0</v>
      </c>
      <c r="O22" s="59">
        <f aca="true" t="shared" si="2" ref="O22:P26">SUM(E22,G22,I22,K22,M22)</f>
        <v>8</v>
      </c>
      <c r="P22" s="59">
        <f t="shared" si="2"/>
        <v>18</v>
      </c>
      <c r="Q22" s="144">
        <f>Q3</f>
        <v>23</v>
      </c>
      <c r="R22" s="146">
        <f>R3</f>
        <v>0.888</v>
      </c>
      <c r="S22" s="146">
        <f>S3</f>
        <v>0.782608695652174</v>
      </c>
      <c r="T22" s="149" t="str">
        <f>T3</f>
        <v>200(학생)/ 450(학부모)</v>
      </c>
      <c r="X22" s="5" t="s">
        <v>8</v>
      </c>
    </row>
    <row r="23" spans="1:20" ht="19.5" customHeight="1">
      <c r="A23" s="76">
        <v>2</v>
      </c>
      <c r="B23" s="151" t="s">
        <v>43</v>
      </c>
      <c r="C23" s="151"/>
      <c r="D23" s="151"/>
      <c r="E23" s="73">
        <v>8</v>
      </c>
      <c r="F23" s="73">
        <v>11</v>
      </c>
      <c r="G23" s="73">
        <v>0</v>
      </c>
      <c r="H23" s="73">
        <v>7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60">
        <f t="shared" si="2"/>
        <v>8</v>
      </c>
      <c r="P23" s="60">
        <f t="shared" si="2"/>
        <v>18</v>
      </c>
      <c r="Q23" s="145"/>
      <c r="R23" s="147"/>
      <c r="S23" s="147"/>
      <c r="T23" s="150"/>
    </row>
    <row r="24" spans="1:20" ht="19.5" customHeight="1">
      <c r="A24" s="76">
        <v>3</v>
      </c>
      <c r="B24" s="151" t="s">
        <v>38</v>
      </c>
      <c r="C24" s="151"/>
      <c r="D24" s="151"/>
      <c r="E24" s="70">
        <v>6</v>
      </c>
      <c r="F24" s="70">
        <v>10</v>
      </c>
      <c r="G24" s="70">
        <v>2</v>
      </c>
      <c r="H24" s="70">
        <v>5</v>
      </c>
      <c r="I24" s="70">
        <v>0</v>
      </c>
      <c r="J24" s="70">
        <v>3</v>
      </c>
      <c r="K24" s="70">
        <v>0</v>
      </c>
      <c r="L24" s="70">
        <v>0</v>
      </c>
      <c r="M24" s="70">
        <v>0</v>
      </c>
      <c r="N24" s="70">
        <v>0</v>
      </c>
      <c r="O24" s="60">
        <f t="shared" si="2"/>
        <v>8</v>
      </c>
      <c r="P24" s="60">
        <f t="shared" si="2"/>
        <v>18</v>
      </c>
      <c r="Q24" s="145"/>
      <c r="R24" s="147"/>
      <c r="S24" s="147"/>
      <c r="T24" s="150"/>
    </row>
    <row r="25" spans="1:20" ht="19.5" customHeight="1">
      <c r="A25" s="76">
        <v>4</v>
      </c>
      <c r="B25" s="151" t="s">
        <v>100</v>
      </c>
      <c r="C25" s="151"/>
      <c r="D25" s="151"/>
      <c r="E25" s="70">
        <v>6</v>
      </c>
      <c r="F25" s="70">
        <v>10</v>
      </c>
      <c r="G25" s="70">
        <v>2</v>
      </c>
      <c r="H25" s="70">
        <v>2</v>
      </c>
      <c r="I25" s="70">
        <v>0</v>
      </c>
      <c r="J25" s="70">
        <v>5</v>
      </c>
      <c r="K25" s="70">
        <v>0</v>
      </c>
      <c r="L25" s="70">
        <v>1</v>
      </c>
      <c r="M25" s="70">
        <v>0</v>
      </c>
      <c r="N25" s="70">
        <v>0</v>
      </c>
      <c r="O25" s="60">
        <f t="shared" si="2"/>
        <v>8</v>
      </c>
      <c r="P25" s="60">
        <f t="shared" si="2"/>
        <v>18</v>
      </c>
      <c r="Q25" s="145"/>
      <c r="R25" s="147"/>
      <c r="S25" s="147"/>
      <c r="T25" s="150"/>
    </row>
    <row r="26" spans="1:20" ht="19.5" customHeight="1">
      <c r="A26" s="76">
        <v>5</v>
      </c>
      <c r="B26" s="151" t="s">
        <v>208</v>
      </c>
      <c r="C26" s="151"/>
      <c r="D26" s="151"/>
      <c r="E26" s="73">
        <v>8</v>
      </c>
      <c r="F26" s="73">
        <v>10</v>
      </c>
      <c r="G26" s="73">
        <v>0</v>
      </c>
      <c r="H26" s="73">
        <v>4</v>
      </c>
      <c r="I26" s="73">
        <v>0</v>
      </c>
      <c r="J26" s="73">
        <v>4</v>
      </c>
      <c r="K26" s="73">
        <v>0</v>
      </c>
      <c r="L26" s="73">
        <v>0</v>
      </c>
      <c r="M26" s="73">
        <v>0</v>
      </c>
      <c r="N26" s="73">
        <v>0</v>
      </c>
      <c r="O26" s="60">
        <f t="shared" si="2"/>
        <v>8</v>
      </c>
      <c r="P26" s="60">
        <f t="shared" si="2"/>
        <v>18</v>
      </c>
      <c r="Q26" s="145"/>
      <c r="R26" s="148"/>
      <c r="S26" s="148"/>
      <c r="T26" s="150"/>
    </row>
    <row r="27" spans="1:20" ht="30" customHeight="1">
      <c r="A27" s="123" t="s">
        <v>14</v>
      </c>
      <c r="B27" s="123"/>
      <c r="C27" s="123"/>
      <c r="D27" s="123"/>
      <c r="E27" s="74">
        <f aca="true" t="shared" si="3" ref="E27:N27">SUM(E22:E26)</f>
        <v>35</v>
      </c>
      <c r="F27" s="74">
        <f t="shared" si="3"/>
        <v>51</v>
      </c>
      <c r="G27" s="74">
        <f t="shared" si="3"/>
        <v>5</v>
      </c>
      <c r="H27" s="74">
        <f t="shared" si="3"/>
        <v>24</v>
      </c>
      <c r="I27" s="74">
        <f t="shared" si="3"/>
        <v>0</v>
      </c>
      <c r="J27" s="74">
        <f t="shared" si="3"/>
        <v>14</v>
      </c>
      <c r="K27" s="74">
        <f t="shared" si="3"/>
        <v>0</v>
      </c>
      <c r="L27" s="74">
        <f t="shared" si="3"/>
        <v>1</v>
      </c>
      <c r="M27" s="74">
        <f t="shared" si="3"/>
        <v>0</v>
      </c>
      <c r="N27" s="74">
        <f t="shared" si="3"/>
        <v>0</v>
      </c>
      <c r="O27" s="61">
        <f>(E27*5)+(G27*4)+(I27*3)+(K27*2)+(M27*1)</f>
        <v>195</v>
      </c>
      <c r="P27" s="61">
        <f>(F27*5)+(H27*4)+(J27*3)+(L27*2)+(N27*1)</f>
        <v>395</v>
      </c>
      <c r="Q27" s="123"/>
      <c r="R27" s="123"/>
      <c r="S27" s="123"/>
      <c r="T27" s="123"/>
    </row>
  </sheetData>
  <mergeCells count="62">
    <mergeCell ref="A20:D21"/>
    <mergeCell ref="E20:F20"/>
    <mergeCell ref="G20:H20"/>
    <mergeCell ref="I20:J20"/>
    <mergeCell ref="Q20:Q21"/>
    <mergeCell ref="M20:N20"/>
    <mergeCell ref="K20:L20"/>
    <mergeCell ref="R20:S20"/>
    <mergeCell ref="T20:T21"/>
    <mergeCell ref="O20:O21"/>
    <mergeCell ref="P20:P21"/>
    <mergeCell ref="T1:T2"/>
    <mergeCell ref="A1:B1"/>
    <mergeCell ref="C1:D2"/>
    <mergeCell ref="E1:F1"/>
    <mergeCell ref="G1:H1"/>
    <mergeCell ref="I1:J1"/>
    <mergeCell ref="K1:L1"/>
    <mergeCell ref="A2:B2"/>
    <mergeCell ref="R1:S1"/>
    <mergeCell ref="M1:N1"/>
    <mergeCell ref="O1:O2"/>
    <mergeCell ref="P1:P2"/>
    <mergeCell ref="Q1:Q2"/>
    <mergeCell ref="A3:A7"/>
    <mergeCell ref="B3:B7"/>
    <mergeCell ref="C4:C5"/>
    <mergeCell ref="C6:C7"/>
    <mergeCell ref="A8:D8"/>
    <mergeCell ref="A10:A17"/>
    <mergeCell ref="B10:J10"/>
    <mergeCell ref="K10:T10"/>
    <mergeCell ref="B12:J12"/>
    <mergeCell ref="K12:T12"/>
    <mergeCell ref="K14:T14"/>
    <mergeCell ref="B11:J11"/>
    <mergeCell ref="K11:T11"/>
    <mergeCell ref="A27:D27"/>
    <mergeCell ref="Q27:T27"/>
    <mergeCell ref="Q22:Q26"/>
    <mergeCell ref="S22:S26"/>
    <mergeCell ref="T22:T26"/>
    <mergeCell ref="R22:R26"/>
    <mergeCell ref="B23:D23"/>
    <mergeCell ref="B24:D24"/>
    <mergeCell ref="B25:D25"/>
    <mergeCell ref="B22:D22"/>
    <mergeCell ref="B26:D26"/>
    <mergeCell ref="B17:J17"/>
    <mergeCell ref="K17:T17"/>
    <mergeCell ref="Q8:T8"/>
    <mergeCell ref="B15:J15"/>
    <mergeCell ref="K15:T15"/>
    <mergeCell ref="B13:J13"/>
    <mergeCell ref="K13:T13"/>
    <mergeCell ref="B14:J14"/>
    <mergeCell ref="Q3:Q7"/>
    <mergeCell ref="S3:S7"/>
    <mergeCell ref="T3:T7"/>
    <mergeCell ref="R3:R7"/>
    <mergeCell ref="B16:J16"/>
    <mergeCell ref="K16:T16"/>
  </mergeCells>
  <printOptions/>
  <pageMargins left="0" right="0" top="0.590416669845581" bottom="0" header="0" footer="0"/>
  <pageSetup fitToHeight="0" fitToWidth="1" horizontalDpi="600" verticalDpi="600" orientation="landscape" paperSize="9" scale="68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X27"/>
  <sheetViews>
    <sheetView zoomScaleSheetLayoutView="75" workbookViewId="0" topLeftCell="A1">
      <selection activeCell="U8" sqref="U8"/>
    </sheetView>
  </sheetViews>
  <sheetFormatPr defaultColWidth="9.00390625" defaultRowHeight="16.5"/>
  <cols>
    <col min="1" max="1" width="5.625" style="6" customWidth="1"/>
    <col min="2" max="2" width="18.875" style="6" customWidth="1"/>
    <col min="3" max="3" width="8.625" style="6" customWidth="1"/>
    <col min="4" max="4" width="22.625" style="7" customWidth="1"/>
    <col min="5" max="14" width="7.625" style="7" customWidth="1"/>
    <col min="15" max="16" width="8.875" style="8" customWidth="1"/>
    <col min="17" max="17" width="9.00390625" style="5" bestFit="1" customWidth="1"/>
    <col min="18" max="18" width="9.00390625" style="4" bestFit="1" customWidth="1"/>
    <col min="19" max="19" width="9.50390625" style="5" bestFit="1" customWidth="1"/>
    <col min="20" max="20" width="28.125" style="5" customWidth="1"/>
    <col min="21" max="21" width="9.00390625" style="3" bestFit="1" customWidth="1"/>
  </cols>
  <sheetData>
    <row r="1" spans="1:20" ht="24.75" customHeight="1">
      <c r="A1" s="225" t="s">
        <v>15</v>
      </c>
      <c r="B1" s="225"/>
      <c r="C1" s="94" t="s">
        <v>13</v>
      </c>
      <c r="D1" s="94"/>
      <c r="E1" s="89" t="s">
        <v>116</v>
      </c>
      <c r="F1" s="89"/>
      <c r="G1" s="89" t="s">
        <v>134</v>
      </c>
      <c r="H1" s="89"/>
      <c r="I1" s="89" t="s">
        <v>154</v>
      </c>
      <c r="J1" s="89"/>
      <c r="K1" s="89" t="s">
        <v>133</v>
      </c>
      <c r="L1" s="89"/>
      <c r="M1" s="89" t="s">
        <v>45</v>
      </c>
      <c r="N1" s="89"/>
      <c r="O1" s="95" t="s">
        <v>48</v>
      </c>
      <c r="P1" s="95" t="s">
        <v>46</v>
      </c>
      <c r="Q1" s="90" t="s">
        <v>3</v>
      </c>
      <c r="R1" s="94" t="s">
        <v>10</v>
      </c>
      <c r="S1" s="94"/>
      <c r="T1" s="89" t="s">
        <v>151</v>
      </c>
    </row>
    <row r="2" spans="1:20" ht="32.25" customHeight="1">
      <c r="A2" s="225" t="s">
        <v>147</v>
      </c>
      <c r="B2" s="225"/>
      <c r="C2" s="226"/>
      <c r="D2" s="226"/>
      <c r="E2" s="68" t="s">
        <v>11</v>
      </c>
      <c r="F2" s="68" t="s">
        <v>16</v>
      </c>
      <c r="G2" s="68" t="s">
        <v>11</v>
      </c>
      <c r="H2" s="68" t="s">
        <v>16</v>
      </c>
      <c r="I2" s="68" t="s">
        <v>11</v>
      </c>
      <c r="J2" s="68" t="s">
        <v>16</v>
      </c>
      <c r="K2" s="68" t="s">
        <v>11</v>
      </c>
      <c r="L2" s="68" t="s">
        <v>16</v>
      </c>
      <c r="M2" s="68" t="s">
        <v>11</v>
      </c>
      <c r="N2" s="68" t="s">
        <v>16</v>
      </c>
      <c r="O2" s="95"/>
      <c r="P2" s="224"/>
      <c r="Q2" s="90"/>
      <c r="R2" s="78" t="s">
        <v>98</v>
      </c>
      <c r="S2" s="68" t="s">
        <v>16</v>
      </c>
      <c r="T2" s="89"/>
    </row>
    <row r="3" spans="1:20" ht="33.15">
      <c r="A3" s="111">
        <v>7</v>
      </c>
      <c r="B3" s="108" t="s">
        <v>148</v>
      </c>
      <c r="C3" s="64" t="s">
        <v>53</v>
      </c>
      <c r="D3" s="65" t="s">
        <v>64</v>
      </c>
      <c r="E3" s="72">
        <v>4</v>
      </c>
      <c r="F3" s="72">
        <v>15</v>
      </c>
      <c r="G3" s="72">
        <v>1</v>
      </c>
      <c r="H3" s="72">
        <v>6</v>
      </c>
      <c r="I3" s="72">
        <v>0</v>
      </c>
      <c r="J3" s="72">
        <v>0</v>
      </c>
      <c r="K3" s="72">
        <v>0</v>
      </c>
      <c r="L3" s="72">
        <v>0</v>
      </c>
      <c r="M3" s="72">
        <v>0</v>
      </c>
      <c r="N3" s="72">
        <v>0</v>
      </c>
      <c r="O3" s="59">
        <f aca="true" t="shared" si="0" ref="O3:P7">SUM(E3,G3,I3,K3,M3)</f>
        <v>5</v>
      </c>
      <c r="P3" s="59">
        <f t="shared" si="0"/>
        <v>21</v>
      </c>
      <c r="Q3" s="114">
        <v>23</v>
      </c>
      <c r="R3" s="117">
        <v>0.7140000000000001</v>
      </c>
      <c r="S3" s="117">
        <f>P3/Q3</f>
        <v>0.9130434782608695</v>
      </c>
      <c r="T3" s="119" t="s">
        <v>73</v>
      </c>
    </row>
    <row r="4" spans="1:20" ht="21.4">
      <c r="A4" s="112"/>
      <c r="B4" s="109"/>
      <c r="C4" s="122" t="s">
        <v>200</v>
      </c>
      <c r="D4" s="66" t="s">
        <v>101</v>
      </c>
      <c r="E4" s="73">
        <v>4</v>
      </c>
      <c r="F4" s="73">
        <v>12</v>
      </c>
      <c r="G4" s="73">
        <v>1</v>
      </c>
      <c r="H4" s="73">
        <v>9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  <c r="O4" s="60">
        <f t="shared" si="0"/>
        <v>5</v>
      </c>
      <c r="P4" s="60">
        <f t="shared" si="0"/>
        <v>21</v>
      </c>
      <c r="Q4" s="115"/>
      <c r="R4" s="118"/>
      <c r="S4" s="118"/>
      <c r="T4" s="120"/>
    </row>
    <row r="5" spans="1:20" ht="32.1">
      <c r="A5" s="112"/>
      <c r="B5" s="109"/>
      <c r="C5" s="110"/>
      <c r="D5" s="65" t="s">
        <v>18</v>
      </c>
      <c r="E5" s="70">
        <v>5</v>
      </c>
      <c r="F5" s="70">
        <v>13</v>
      </c>
      <c r="G5" s="70">
        <v>0</v>
      </c>
      <c r="H5" s="70">
        <v>8</v>
      </c>
      <c r="I5" s="70">
        <v>0</v>
      </c>
      <c r="J5" s="70">
        <v>0</v>
      </c>
      <c r="K5" s="70">
        <v>0</v>
      </c>
      <c r="L5" s="70">
        <v>0</v>
      </c>
      <c r="M5" s="70">
        <v>0</v>
      </c>
      <c r="N5" s="70">
        <v>0</v>
      </c>
      <c r="O5" s="60">
        <f t="shared" si="0"/>
        <v>5</v>
      </c>
      <c r="P5" s="60">
        <f t="shared" si="0"/>
        <v>21</v>
      </c>
      <c r="Q5" s="115"/>
      <c r="R5" s="118"/>
      <c r="S5" s="118"/>
      <c r="T5" s="120"/>
    </row>
    <row r="6" spans="1:20" ht="21.4">
      <c r="A6" s="112"/>
      <c r="B6" s="109"/>
      <c r="C6" s="109" t="s">
        <v>202</v>
      </c>
      <c r="D6" s="67" t="s">
        <v>66</v>
      </c>
      <c r="E6" s="70">
        <v>4</v>
      </c>
      <c r="F6" s="70">
        <v>13</v>
      </c>
      <c r="G6" s="70">
        <v>1</v>
      </c>
      <c r="H6" s="70">
        <v>8</v>
      </c>
      <c r="I6" s="70">
        <v>0</v>
      </c>
      <c r="J6" s="70">
        <v>0</v>
      </c>
      <c r="K6" s="70">
        <v>0</v>
      </c>
      <c r="L6" s="70">
        <v>0</v>
      </c>
      <c r="M6" s="70">
        <v>0</v>
      </c>
      <c r="N6" s="70">
        <v>0</v>
      </c>
      <c r="O6" s="60">
        <f t="shared" si="0"/>
        <v>5</v>
      </c>
      <c r="P6" s="60">
        <f t="shared" si="0"/>
        <v>21</v>
      </c>
      <c r="Q6" s="115"/>
      <c r="R6" s="118"/>
      <c r="S6" s="118"/>
      <c r="T6" s="120"/>
    </row>
    <row r="7" spans="1:21" ht="32.1">
      <c r="A7" s="113"/>
      <c r="B7" s="110"/>
      <c r="C7" s="110"/>
      <c r="D7" s="67" t="s">
        <v>61</v>
      </c>
      <c r="E7" s="73">
        <v>5</v>
      </c>
      <c r="F7" s="73">
        <v>13</v>
      </c>
      <c r="G7" s="73">
        <v>0</v>
      </c>
      <c r="H7" s="73">
        <v>7</v>
      </c>
      <c r="I7" s="73">
        <v>0</v>
      </c>
      <c r="J7" s="73">
        <v>1</v>
      </c>
      <c r="K7" s="73">
        <v>0</v>
      </c>
      <c r="L7" s="73">
        <v>0</v>
      </c>
      <c r="M7" s="73">
        <v>0</v>
      </c>
      <c r="N7" s="73">
        <v>0</v>
      </c>
      <c r="O7" s="60">
        <f t="shared" si="0"/>
        <v>5</v>
      </c>
      <c r="P7" s="60">
        <f t="shared" si="0"/>
        <v>21</v>
      </c>
      <c r="Q7" s="116"/>
      <c r="R7" s="118"/>
      <c r="S7" s="118"/>
      <c r="T7" s="121"/>
      <c r="U7" s="3" t="s">
        <v>146</v>
      </c>
    </row>
    <row r="8" spans="1:20" ht="30" customHeight="1">
      <c r="A8" s="123" t="s">
        <v>14</v>
      </c>
      <c r="B8" s="123"/>
      <c r="C8" s="123"/>
      <c r="D8" s="123"/>
      <c r="E8" s="74">
        <f aca="true" t="shared" si="1" ref="E8:N8">SUM(E3:E7)</f>
        <v>22</v>
      </c>
      <c r="F8" s="74">
        <f t="shared" si="1"/>
        <v>66</v>
      </c>
      <c r="G8" s="74">
        <f t="shared" si="1"/>
        <v>3</v>
      </c>
      <c r="H8" s="74">
        <f t="shared" si="1"/>
        <v>38</v>
      </c>
      <c r="I8" s="74">
        <f t="shared" si="1"/>
        <v>0</v>
      </c>
      <c r="J8" s="74">
        <f t="shared" si="1"/>
        <v>1</v>
      </c>
      <c r="K8" s="74">
        <f t="shared" si="1"/>
        <v>0</v>
      </c>
      <c r="L8" s="74">
        <f t="shared" si="1"/>
        <v>0</v>
      </c>
      <c r="M8" s="74">
        <f t="shared" si="1"/>
        <v>0</v>
      </c>
      <c r="N8" s="74">
        <f t="shared" si="1"/>
        <v>0</v>
      </c>
      <c r="O8" s="61">
        <f>(E8*5)+(G8*4)+(I8*3)+(K8*2)+(M8*1)</f>
        <v>122</v>
      </c>
      <c r="P8" s="61">
        <f>(F8*5)+(H8*4)+(J8*3)+(L8*2)+(N8*1)</f>
        <v>485</v>
      </c>
      <c r="Q8" s="123" t="s">
        <v>164</v>
      </c>
      <c r="R8" s="123"/>
      <c r="S8" s="123"/>
      <c r="T8" s="123"/>
    </row>
    <row r="10" spans="1:20" ht="24" customHeight="1">
      <c r="A10" s="124" t="s">
        <v>49</v>
      </c>
      <c r="B10" s="127" t="s">
        <v>132</v>
      </c>
      <c r="C10" s="128"/>
      <c r="D10" s="128"/>
      <c r="E10" s="128"/>
      <c r="F10" s="128"/>
      <c r="G10" s="128"/>
      <c r="H10" s="128"/>
      <c r="I10" s="128"/>
      <c r="J10" s="129"/>
      <c r="K10" s="127" t="s">
        <v>144</v>
      </c>
      <c r="L10" s="128"/>
      <c r="M10" s="128"/>
      <c r="N10" s="128"/>
      <c r="O10" s="128"/>
      <c r="P10" s="128"/>
      <c r="Q10" s="128"/>
      <c r="R10" s="128"/>
      <c r="S10" s="128"/>
      <c r="T10" s="129"/>
    </row>
    <row r="11" spans="1:20" ht="22.5" customHeight="1">
      <c r="A11" s="125"/>
      <c r="B11" s="98" t="s">
        <v>115</v>
      </c>
      <c r="C11" s="92"/>
      <c r="D11" s="92"/>
      <c r="E11" s="92"/>
      <c r="F11" s="92"/>
      <c r="G11" s="92"/>
      <c r="H11" s="92"/>
      <c r="I11" s="92"/>
      <c r="J11" s="93"/>
      <c r="K11" s="91" t="s">
        <v>57</v>
      </c>
      <c r="L11" s="92"/>
      <c r="M11" s="92"/>
      <c r="N11" s="92"/>
      <c r="O11" s="92"/>
      <c r="P11" s="92"/>
      <c r="Q11" s="92"/>
      <c r="R11" s="92"/>
      <c r="S11" s="92"/>
      <c r="T11" s="93"/>
    </row>
    <row r="12" spans="1:20" s="24" customFormat="1" ht="22.5" customHeight="1">
      <c r="A12" s="124"/>
      <c r="B12" s="98"/>
      <c r="C12" s="92"/>
      <c r="D12" s="92"/>
      <c r="E12" s="92"/>
      <c r="F12" s="92"/>
      <c r="G12" s="92"/>
      <c r="H12" s="92"/>
      <c r="I12" s="92"/>
      <c r="J12" s="93"/>
      <c r="K12" s="91" t="s">
        <v>107</v>
      </c>
      <c r="L12" s="92"/>
      <c r="M12" s="92"/>
      <c r="N12" s="92"/>
      <c r="O12" s="92"/>
      <c r="P12" s="92"/>
      <c r="Q12" s="92"/>
      <c r="R12" s="92"/>
      <c r="S12" s="92"/>
      <c r="T12" s="93"/>
    </row>
    <row r="13" spans="1:20" s="24" customFormat="1" ht="22.5" customHeight="1">
      <c r="A13" s="124"/>
      <c r="B13" s="133"/>
      <c r="C13" s="131"/>
      <c r="D13" s="131"/>
      <c r="E13" s="131"/>
      <c r="F13" s="131"/>
      <c r="G13" s="131"/>
      <c r="H13" s="131"/>
      <c r="I13" s="131"/>
      <c r="J13" s="132"/>
      <c r="K13" s="135"/>
      <c r="L13" s="136"/>
      <c r="M13" s="136"/>
      <c r="N13" s="136"/>
      <c r="O13" s="136"/>
      <c r="P13" s="136"/>
      <c r="Q13" s="136"/>
      <c r="R13" s="136"/>
      <c r="S13" s="136"/>
      <c r="T13" s="137"/>
    </row>
    <row r="14" spans="1:20" ht="22.5" customHeight="1">
      <c r="A14" s="125"/>
      <c r="B14" s="98"/>
      <c r="C14" s="92"/>
      <c r="D14" s="92"/>
      <c r="E14" s="92"/>
      <c r="F14" s="92"/>
      <c r="G14" s="92"/>
      <c r="H14" s="92"/>
      <c r="I14" s="92"/>
      <c r="J14" s="93"/>
      <c r="K14" s="91"/>
      <c r="L14" s="92"/>
      <c r="M14" s="92"/>
      <c r="N14" s="92"/>
      <c r="O14" s="92"/>
      <c r="P14" s="92"/>
      <c r="Q14" s="92"/>
      <c r="R14" s="92"/>
      <c r="S14" s="92"/>
      <c r="T14" s="93"/>
    </row>
    <row r="15" spans="1:20" ht="22.5" customHeight="1">
      <c r="A15" s="125"/>
      <c r="B15" s="133"/>
      <c r="C15" s="131"/>
      <c r="D15" s="131"/>
      <c r="E15" s="131"/>
      <c r="F15" s="131"/>
      <c r="G15" s="131"/>
      <c r="H15" s="131"/>
      <c r="I15" s="131"/>
      <c r="J15" s="132"/>
      <c r="K15" s="135"/>
      <c r="L15" s="136"/>
      <c r="M15" s="136"/>
      <c r="N15" s="136"/>
      <c r="O15" s="136"/>
      <c r="P15" s="136"/>
      <c r="Q15" s="136"/>
      <c r="R15" s="136"/>
      <c r="S15" s="136"/>
      <c r="T15" s="137"/>
    </row>
    <row r="16" spans="1:20" ht="22.5" customHeight="1">
      <c r="A16" s="125"/>
      <c r="B16" s="133"/>
      <c r="C16" s="131"/>
      <c r="D16" s="131"/>
      <c r="E16" s="131"/>
      <c r="F16" s="131"/>
      <c r="G16" s="131"/>
      <c r="H16" s="131"/>
      <c r="I16" s="131"/>
      <c r="J16" s="132"/>
      <c r="K16" s="135"/>
      <c r="L16" s="136"/>
      <c r="M16" s="136"/>
      <c r="N16" s="136"/>
      <c r="O16" s="136"/>
      <c r="P16" s="136"/>
      <c r="Q16" s="136"/>
      <c r="R16" s="136"/>
      <c r="S16" s="136"/>
      <c r="T16" s="137"/>
    </row>
    <row r="17" spans="1:20" ht="22.5" customHeight="1">
      <c r="A17" s="126"/>
      <c r="B17" s="138"/>
      <c r="C17" s="139"/>
      <c r="D17" s="139"/>
      <c r="E17" s="139"/>
      <c r="F17" s="139"/>
      <c r="G17" s="139"/>
      <c r="H17" s="139"/>
      <c r="I17" s="139"/>
      <c r="J17" s="140"/>
      <c r="K17" s="141"/>
      <c r="L17" s="142"/>
      <c r="M17" s="142"/>
      <c r="N17" s="142"/>
      <c r="O17" s="142"/>
      <c r="P17" s="142"/>
      <c r="Q17" s="142"/>
      <c r="R17" s="142"/>
      <c r="S17" s="142"/>
      <c r="T17" s="143"/>
    </row>
    <row r="19" spans="1:20" s="4" customFormat="1" ht="16.5">
      <c r="A19" s="11" t="s">
        <v>113</v>
      </c>
      <c r="B19" s="6"/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  <c r="P19" s="8"/>
      <c r="Q19" s="5"/>
      <c r="S19" s="5"/>
      <c r="T19" s="5"/>
    </row>
    <row r="20" spans="1:20" s="4" customFormat="1" ht="23.25" customHeight="1">
      <c r="A20" s="87" t="s">
        <v>24</v>
      </c>
      <c r="B20" s="87"/>
      <c r="C20" s="87"/>
      <c r="D20" s="87"/>
      <c r="E20" s="89" t="s">
        <v>116</v>
      </c>
      <c r="F20" s="89"/>
      <c r="G20" s="89" t="s">
        <v>134</v>
      </c>
      <c r="H20" s="89"/>
      <c r="I20" s="89" t="s">
        <v>154</v>
      </c>
      <c r="J20" s="89"/>
      <c r="K20" s="89" t="s">
        <v>133</v>
      </c>
      <c r="L20" s="89"/>
      <c r="M20" s="89" t="s">
        <v>45</v>
      </c>
      <c r="N20" s="89"/>
      <c r="O20" s="95" t="s">
        <v>48</v>
      </c>
      <c r="P20" s="95" t="s">
        <v>46</v>
      </c>
      <c r="Q20" s="90" t="str">
        <f>Q1</f>
        <v>수강자수
(3기)</v>
      </c>
      <c r="R20" s="89" t="s">
        <v>10</v>
      </c>
      <c r="S20" s="89"/>
      <c r="T20" s="89" t="s">
        <v>151</v>
      </c>
    </row>
    <row r="21" spans="1:20" s="4" customFormat="1" ht="33" customHeight="1">
      <c r="A21" s="88"/>
      <c r="B21" s="88"/>
      <c r="C21" s="88"/>
      <c r="D21" s="88"/>
      <c r="E21" s="69" t="s">
        <v>11</v>
      </c>
      <c r="F21" s="69" t="s">
        <v>16</v>
      </c>
      <c r="G21" s="69" t="s">
        <v>11</v>
      </c>
      <c r="H21" s="69" t="s">
        <v>16</v>
      </c>
      <c r="I21" s="69" t="s">
        <v>11</v>
      </c>
      <c r="J21" s="69" t="s">
        <v>16</v>
      </c>
      <c r="K21" s="69" t="s">
        <v>11</v>
      </c>
      <c r="L21" s="69" t="s">
        <v>16</v>
      </c>
      <c r="M21" s="69" t="s">
        <v>11</v>
      </c>
      <c r="N21" s="69" t="s">
        <v>16</v>
      </c>
      <c r="O21" s="96"/>
      <c r="P21" s="97"/>
      <c r="Q21" s="90"/>
      <c r="R21" s="78" t="s">
        <v>98</v>
      </c>
      <c r="S21" s="68" t="s">
        <v>16</v>
      </c>
      <c r="T21" s="94"/>
    </row>
    <row r="22" spans="1:24" ht="19.5" customHeight="1">
      <c r="A22" s="75">
        <v>1</v>
      </c>
      <c r="B22" s="152" t="s">
        <v>188</v>
      </c>
      <c r="C22" s="152"/>
      <c r="D22" s="152"/>
      <c r="E22" s="72">
        <v>5</v>
      </c>
      <c r="F22" s="72">
        <v>13</v>
      </c>
      <c r="G22" s="72">
        <v>0</v>
      </c>
      <c r="H22" s="72">
        <v>8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59">
        <f aca="true" t="shared" si="2" ref="O22:P26">SUM(E22,G22,I22,K22,M22)</f>
        <v>5</v>
      </c>
      <c r="P22" s="59">
        <f t="shared" si="2"/>
        <v>21</v>
      </c>
      <c r="Q22" s="144">
        <f>Q3</f>
        <v>23</v>
      </c>
      <c r="R22" s="146">
        <f>R3</f>
        <v>0.7140000000000001</v>
      </c>
      <c r="S22" s="146">
        <f>S3</f>
        <v>0.9130434782608695</v>
      </c>
      <c r="T22" s="149" t="str">
        <f>T3</f>
        <v>125(학생)/ 525(학부모)</v>
      </c>
      <c r="X22" s="5" t="s">
        <v>8</v>
      </c>
    </row>
    <row r="23" spans="1:20" ht="19.5" customHeight="1">
      <c r="A23" s="76">
        <v>2</v>
      </c>
      <c r="B23" s="151" t="s">
        <v>43</v>
      </c>
      <c r="C23" s="151"/>
      <c r="D23" s="151"/>
      <c r="E23" s="73">
        <v>4</v>
      </c>
      <c r="F23" s="73">
        <v>12</v>
      </c>
      <c r="G23" s="73">
        <v>1</v>
      </c>
      <c r="H23" s="73">
        <v>9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60">
        <f t="shared" si="2"/>
        <v>5</v>
      </c>
      <c r="P23" s="60">
        <f t="shared" si="2"/>
        <v>21</v>
      </c>
      <c r="Q23" s="145"/>
      <c r="R23" s="147"/>
      <c r="S23" s="147"/>
      <c r="T23" s="150"/>
    </row>
    <row r="24" spans="1:20" ht="19.5" customHeight="1">
      <c r="A24" s="76">
        <v>3</v>
      </c>
      <c r="B24" s="151" t="s">
        <v>38</v>
      </c>
      <c r="C24" s="151"/>
      <c r="D24" s="151"/>
      <c r="E24" s="70">
        <v>4</v>
      </c>
      <c r="F24" s="70">
        <v>11</v>
      </c>
      <c r="G24" s="70">
        <v>1</v>
      </c>
      <c r="H24" s="70">
        <v>10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60">
        <f t="shared" si="2"/>
        <v>5</v>
      </c>
      <c r="P24" s="60">
        <f t="shared" si="2"/>
        <v>21</v>
      </c>
      <c r="Q24" s="145"/>
      <c r="R24" s="147"/>
      <c r="S24" s="147"/>
      <c r="T24" s="150"/>
    </row>
    <row r="25" spans="1:20" ht="19.5" customHeight="1">
      <c r="A25" s="76">
        <v>4</v>
      </c>
      <c r="B25" s="151" t="s">
        <v>100</v>
      </c>
      <c r="C25" s="151"/>
      <c r="D25" s="151"/>
      <c r="E25" s="70">
        <v>4</v>
      </c>
      <c r="F25" s="70">
        <v>12</v>
      </c>
      <c r="G25" s="70">
        <v>0</v>
      </c>
      <c r="H25" s="70">
        <v>7</v>
      </c>
      <c r="I25" s="70">
        <v>1</v>
      </c>
      <c r="J25" s="70">
        <v>2</v>
      </c>
      <c r="K25" s="70">
        <v>0</v>
      </c>
      <c r="L25" s="70">
        <v>0</v>
      </c>
      <c r="M25" s="70">
        <v>0</v>
      </c>
      <c r="N25" s="70">
        <v>0</v>
      </c>
      <c r="O25" s="60">
        <f t="shared" si="2"/>
        <v>5</v>
      </c>
      <c r="P25" s="60">
        <f t="shared" si="2"/>
        <v>21</v>
      </c>
      <c r="Q25" s="145"/>
      <c r="R25" s="147"/>
      <c r="S25" s="147"/>
      <c r="T25" s="150"/>
    </row>
    <row r="26" spans="1:20" ht="19.5" customHeight="1">
      <c r="A26" s="76">
        <v>5</v>
      </c>
      <c r="B26" s="151" t="s">
        <v>208</v>
      </c>
      <c r="C26" s="151"/>
      <c r="D26" s="151"/>
      <c r="E26" s="73">
        <v>4</v>
      </c>
      <c r="F26" s="73">
        <v>14</v>
      </c>
      <c r="G26" s="73">
        <v>1</v>
      </c>
      <c r="H26" s="73">
        <v>7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60">
        <f t="shared" si="2"/>
        <v>5</v>
      </c>
      <c r="P26" s="60">
        <f t="shared" si="2"/>
        <v>21</v>
      </c>
      <c r="Q26" s="145"/>
      <c r="R26" s="148"/>
      <c r="S26" s="148"/>
      <c r="T26" s="150"/>
    </row>
    <row r="27" spans="1:20" ht="30" customHeight="1">
      <c r="A27" s="123" t="s">
        <v>14</v>
      </c>
      <c r="B27" s="123"/>
      <c r="C27" s="123"/>
      <c r="D27" s="123"/>
      <c r="E27" s="74">
        <f aca="true" t="shared" si="3" ref="E27:N27">SUM(E22:E26)</f>
        <v>21</v>
      </c>
      <c r="F27" s="74">
        <f t="shared" si="3"/>
        <v>62</v>
      </c>
      <c r="G27" s="74">
        <f t="shared" si="3"/>
        <v>3</v>
      </c>
      <c r="H27" s="74">
        <f t="shared" si="3"/>
        <v>41</v>
      </c>
      <c r="I27" s="74">
        <f t="shared" si="3"/>
        <v>1</v>
      </c>
      <c r="J27" s="74">
        <f t="shared" si="3"/>
        <v>2</v>
      </c>
      <c r="K27" s="74">
        <f t="shared" si="3"/>
        <v>0</v>
      </c>
      <c r="L27" s="74">
        <f t="shared" si="3"/>
        <v>0</v>
      </c>
      <c r="M27" s="74">
        <f t="shared" si="3"/>
        <v>0</v>
      </c>
      <c r="N27" s="74">
        <f t="shared" si="3"/>
        <v>0</v>
      </c>
      <c r="O27" s="61">
        <f>(E27*5)+(G27*4)+(I27*3)+(K27*2)+(M27*1)</f>
        <v>120</v>
      </c>
      <c r="P27" s="61">
        <f>(F27*5)+(H27*4)+(J27*3)+(L27*2)+(N27*1)</f>
        <v>480</v>
      </c>
      <c r="Q27" s="123"/>
      <c r="R27" s="123"/>
      <c r="S27" s="123"/>
      <c r="T27" s="123"/>
    </row>
  </sheetData>
  <mergeCells count="62">
    <mergeCell ref="A20:D21"/>
    <mergeCell ref="E20:F20"/>
    <mergeCell ref="G20:H20"/>
    <mergeCell ref="I20:J20"/>
    <mergeCell ref="Q20:Q21"/>
    <mergeCell ref="M20:N20"/>
    <mergeCell ref="K20:L20"/>
    <mergeCell ref="R20:S20"/>
    <mergeCell ref="T20:T21"/>
    <mergeCell ref="O20:O21"/>
    <mergeCell ref="P20:P21"/>
    <mergeCell ref="T1:T2"/>
    <mergeCell ref="A1:B1"/>
    <mergeCell ref="C1:D2"/>
    <mergeCell ref="E1:F1"/>
    <mergeCell ref="G1:H1"/>
    <mergeCell ref="I1:J1"/>
    <mergeCell ref="K1:L1"/>
    <mergeCell ref="A2:B2"/>
    <mergeCell ref="R1:S1"/>
    <mergeCell ref="M1:N1"/>
    <mergeCell ref="O1:O2"/>
    <mergeCell ref="P1:P2"/>
    <mergeCell ref="Q1:Q2"/>
    <mergeCell ref="A3:A7"/>
    <mergeCell ref="B3:B7"/>
    <mergeCell ref="C4:C5"/>
    <mergeCell ref="C6:C7"/>
    <mergeCell ref="A8:D8"/>
    <mergeCell ref="A10:A17"/>
    <mergeCell ref="B10:J10"/>
    <mergeCell ref="K10:T10"/>
    <mergeCell ref="B14:J14"/>
    <mergeCell ref="K14:T14"/>
    <mergeCell ref="B13:J13"/>
    <mergeCell ref="K13:T13"/>
    <mergeCell ref="B12:J12"/>
    <mergeCell ref="K12:T12"/>
    <mergeCell ref="B11:J11"/>
    <mergeCell ref="K11:T11"/>
    <mergeCell ref="A27:D27"/>
    <mergeCell ref="Q27:T27"/>
    <mergeCell ref="Q22:Q26"/>
    <mergeCell ref="S22:S26"/>
    <mergeCell ref="T22:T26"/>
    <mergeCell ref="R22:R26"/>
    <mergeCell ref="B23:D23"/>
    <mergeCell ref="B24:D24"/>
    <mergeCell ref="B25:D25"/>
    <mergeCell ref="B22:D22"/>
    <mergeCell ref="B26:D26"/>
    <mergeCell ref="B17:J17"/>
    <mergeCell ref="K17:T17"/>
    <mergeCell ref="Q8:T8"/>
    <mergeCell ref="B15:J15"/>
    <mergeCell ref="K15:T15"/>
    <mergeCell ref="Q3:Q7"/>
    <mergeCell ref="S3:S7"/>
    <mergeCell ref="T3:T7"/>
    <mergeCell ref="R3:R7"/>
    <mergeCell ref="B16:J16"/>
    <mergeCell ref="K16:T16"/>
  </mergeCells>
  <printOptions/>
  <pageMargins left="0" right="0" top="0.590416669845581" bottom="0" header="0" footer="0"/>
  <pageSetup fitToHeight="0" fitToWidth="1" horizontalDpi="600" verticalDpi="600" orientation="landscape" paperSize="9" scale="68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X27"/>
  <sheetViews>
    <sheetView zoomScaleSheetLayoutView="75" workbookViewId="0" topLeftCell="A1">
      <selection activeCell="U8" sqref="U8"/>
    </sheetView>
  </sheetViews>
  <sheetFormatPr defaultColWidth="9.00390625" defaultRowHeight="16.5"/>
  <cols>
    <col min="1" max="1" width="5.625" style="6" customWidth="1"/>
    <col min="2" max="2" width="18.875" style="6" customWidth="1"/>
    <col min="3" max="3" width="8.625" style="6" customWidth="1"/>
    <col min="4" max="4" width="22.625" style="7" customWidth="1"/>
    <col min="5" max="14" width="7.625" style="7" customWidth="1"/>
    <col min="15" max="16" width="8.875" style="8" customWidth="1"/>
    <col min="17" max="17" width="9.00390625" style="5" bestFit="1" customWidth="1"/>
    <col min="18" max="18" width="9.00390625" style="4" bestFit="1" customWidth="1"/>
    <col min="19" max="19" width="9.50390625" style="5" bestFit="1" customWidth="1"/>
    <col min="20" max="20" width="28.125" style="5" customWidth="1"/>
    <col min="21" max="21" width="9.00390625" style="3" bestFit="1" customWidth="1"/>
  </cols>
  <sheetData>
    <row r="1" spans="1:20" ht="24.75" customHeight="1">
      <c r="A1" s="225" t="s">
        <v>15</v>
      </c>
      <c r="B1" s="225"/>
      <c r="C1" s="94" t="s">
        <v>13</v>
      </c>
      <c r="D1" s="94"/>
      <c r="E1" s="89" t="s">
        <v>116</v>
      </c>
      <c r="F1" s="89"/>
      <c r="G1" s="89" t="s">
        <v>134</v>
      </c>
      <c r="H1" s="89"/>
      <c r="I1" s="89" t="s">
        <v>154</v>
      </c>
      <c r="J1" s="89"/>
      <c r="K1" s="89" t="s">
        <v>133</v>
      </c>
      <c r="L1" s="89"/>
      <c r="M1" s="89" t="s">
        <v>45</v>
      </c>
      <c r="N1" s="89"/>
      <c r="O1" s="95" t="s">
        <v>48</v>
      </c>
      <c r="P1" s="95" t="s">
        <v>46</v>
      </c>
      <c r="Q1" s="90" t="s">
        <v>3</v>
      </c>
      <c r="R1" s="94" t="s">
        <v>10</v>
      </c>
      <c r="S1" s="94"/>
      <c r="T1" s="89" t="s">
        <v>151</v>
      </c>
    </row>
    <row r="2" spans="1:20" ht="29.25" customHeight="1">
      <c r="A2" s="225" t="s">
        <v>147</v>
      </c>
      <c r="B2" s="225"/>
      <c r="C2" s="226"/>
      <c r="D2" s="226"/>
      <c r="E2" s="68" t="s">
        <v>11</v>
      </c>
      <c r="F2" s="68" t="s">
        <v>16</v>
      </c>
      <c r="G2" s="68" t="s">
        <v>11</v>
      </c>
      <c r="H2" s="68" t="s">
        <v>16</v>
      </c>
      <c r="I2" s="68" t="s">
        <v>11</v>
      </c>
      <c r="J2" s="68" t="s">
        <v>16</v>
      </c>
      <c r="K2" s="68" t="s">
        <v>11</v>
      </c>
      <c r="L2" s="68" t="s">
        <v>16</v>
      </c>
      <c r="M2" s="68" t="s">
        <v>11</v>
      </c>
      <c r="N2" s="68" t="s">
        <v>16</v>
      </c>
      <c r="O2" s="95"/>
      <c r="P2" s="224"/>
      <c r="Q2" s="90"/>
      <c r="R2" s="78" t="s">
        <v>98</v>
      </c>
      <c r="S2" s="68" t="s">
        <v>16</v>
      </c>
      <c r="T2" s="89"/>
    </row>
    <row r="3" spans="1:20" ht="33.15">
      <c r="A3" s="111">
        <v>8</v>
      </c>
      <c r="B3" s="108" t="s">
        <v>142</v>
      </c>
      <c r="C3" s="64" t="s">
        <v>53</v>
      </c>
      <c r="D3" s="65" t="s">
        <v>64</v>
      </c>
      <c r="E3" s="72">
        <v>14</v>
      </c>
      <c r="F3" s="72">
        <v>22</v>
      </c>
      <c r="G3" s="72">
        <v>3</v>
      </c>
      <c r="H3" s="72">
        <v>13</v>
      </c>
      <c r="I3" s="72">
        <v>0</v>
      </c>
      <c r="J3" s="72">
        <v>1</v>
      </c>
      <c r="K3" s="72">
        <v>0</v>
      </c>
      <c r="L3" s="72">
        <v>0</v>
      </c>
      <c r="M3" s="72">
        <v>0</v>
      </c>
      <c r="N3" s="72">
        <v>0</v>
      </c>
      <c r="O3" s="59">
        <f aca="true" t="shared" si="0" ref="O3:P7">SUM(E3,G3,I3,K3,M3)</f>
        <v>17</v>
      </c>
      <c r="P3" s="59">
        <f t="shared" si="0"/>
        <v>36</v>
      </c>
      <c r="Q3" s="114">
        <v>44</v>
      </c>
      <c r="R3" s="117">
        <v>0.9440000000000001</v>
      </c>
      <c r="S3" s="117">
        <f>P3/Q3</f>
        <v>0.8181818181818182</v>
      </c>
      <c r="T3" s="119" t="s">
        <v>88</v>
      </c>
    </row>
    <row r="4" spans="1:20" ht="21.4">
      <c r="A4" s="112"/>
      <c r="B4" s="109"/>
      <c r="C4" s="122" t="s">
        <v>200</v>
      </c>
      <c r="D4" s="66" t="s">
        <v>101</v>
      </c>
      <c r="E4" s="73">
        <v>12</v>
      </c>
      <c r="F4" s="73">
        <v>22</v>
      </c>
      <c r="G4" s="73">
        <v>5</v>
      </c>
      <c r="H4" s="73">
        <v>14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  <c r="O4" s="60">
        <f t="shared" si="0"/>
        <v>17</v>
      </c>
      <c r="P4" s="60">
        <f t="shared" si="0"/>
        <v>36</v>
      </c>
      <c r="Q4" s="115"/>
      <c r="R4" s="118"/>
      <c r="S4" s="118"/>
      <c r="T4" s="120"/>
    </row>
    <row r="5" spans="1:20" ht="32.1">
      <c r="A5" s="112"/>
      <c r="B5" s="109"/>
      <c r="C5" s="110"/>
      <c r="D5" s="65" t="s">
        <v>18</v>
      </c>
      <c r="E5" s="70">
        <v>14</v>
      </c>
      <c r="F5" s="70">
        <v>25</v>
      </c>
      <c r="G5" s="70">
        <v>2</v>
      </c>
      <c r="H5" s="70">
        <v>11</v>
      </c>
      <c r="I5" s="70">
        <v>1</v>
      </c>
      <c r="J5" s="70">
        <v>0</v>
      </c>
      <c r="K5" s="70">
        <v>0</v>
      </c>
      <c r="L5" s="70">
        <v>0</v>
      </c>
      <c r="M5" s="70">
        <v>0</v>
      </c>
      <c r="N5" s="70">
        <v>0</v>
      </c>
      <c r="O5" s="60">
        <f t="shared" si="0"/>
        <v>17</v>
      </c>
      <c r="P5" s="60">
        <f t="shared" si="0"/>
        <v>36</v>
      </c>
      <c r="Q5" s="115"/>
      <c r="R5" s="118"/>
      <c r="S5" s="118"/>
      <c r="T5" s="120"/>
    </row>
    <row r="6" spans="1:20" ht="21.4">
      <c r="A6" s="112"/>
      <c r="B6" s="109"/>
      <c r="C6" s="109" t="s">
        <v>202</v>
      </c>
      <c r="D6" s="67" t="s">
        <v>66</v>
      </c>
      <c r="E6" s="70">
        <v>14</v>
      </c>
      <c r="F6" s="70">
        <v>21</v>
      </c>
      <c r="G6" s="70">
        <v>2</v>
      </c>
      <c r="H6" s="70">
        <v>11</v>
      </c>
      <c r="I6" s="70">
        <v>1</v>
      </c>
      <c r="J6" s="70">
        <v>4</v>
      </c>
      <c r="K6" s="70">
        <v>0</v>
      </c>
      <c r="L6" s="70">
        <v>0</v>
      </c>
      <c r="M6" s="70">
        <v>0</v>
      </c>
      <c r="N6" s="70">
        <v>0</v>
      </c>
      <c r="O6" s="60">
        <f t="shared" si="0"/>
        <v>17</v>
      </c>
      <c r="P6" s="60">
        <f t="shared" si="0"/>
        <v>36</v>
      </c>
      <c r="Q6" s="115"/>
      <c r="R6" s="118"/>
      <c r="S6" s="118"/>
      <c r="T6" s="120"/>
    </row>
    <row r="7" spans="1:21" ht="32.1">
      <c r="A7" s="113"/>
      <c r="B7" s="110"/>
      <c r="C7" s="110"/>
      <c r="D7" s="67" t="s">
        <v>61</v>
      </c>
      <c r="E7" s="73">
        <v>14</v>
      </c>
      <c r="F7" s="73">
        <v>22</v>
      </c>
      <c r="G7" s="73">
        <v>2</v>
      </c>
      <c r="H7" s="73">
        <v>14</v>
      </c>
      <c r="I7" s="73">
        <v>1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60">
        <f t="shared" si="0"/>
        <v>17</v>
      </c>
      <c r="P7" s="60">
        <f t="shared" si="0"/>
        <v>36</v>
      </c>
      <c r="Q7" s="116"/>
      <c r="R7" s="118"/>
      <c r="S7" s="118"/>
      <c r="T7" s="121"/>
      <c r="U7" s="3" t="s">
        <v>124</v>
      </c>
    </row>
    <row r="8" spans="1:20" ht="30" customHeight="1">
      <c r="A8" s="123" t="s">
        <v>14</v>
      </c>
      <c r="B8" s="123"/>
      <c r="C8" s="123"/>
      <c r="D8" s="123"/>
      <c r="E8" s="74">
        <f aca="true" t="shared" si="1" ref="E8:N8">SUM(E3:E7)</f>
        <v>68</v>
      </c>
      <c r="F8" s="74">
        <f t="shared" si="1"/>
        <v>112</v>
      </c>
      <c r="G8" s="74">
        <f t="shared" si="1"/>
        <v>14</v>
      </c>
      <c r="H8" s="74">
        <f t="shared" si="1"/>
        <v>63</v>
      </c>
      <c r="I8" s="74">
        <f t="shared" si="1"/>
        <v>3</v>
      </c>
      <c r="J8" s="74">
        <f t="shared" si="1"/>
        <v>5</v>
      </c>
      <c r="K8" s="74">
        <f t="shared" si="1"/>
        <v>0</v>
      </c>
      <c r="L8" s="74">
        <f t="shared" si="1"/>
        <v>0</v>
      </c>
      <c r="M8" s="74">
        <f t="shared" si="1"/>
        <v>0</v>
      </c>
      <c r="N8" s="74">
        <f t="shared" si="1"/>
        <v>0</v>
      </c>
      <c r="O8" s="61">
        <f>(E8*5)+(G8*4)+(I8*3)+(K8*2)+(M8*1)</f>
        <v>405</v>
      </c>
      <c r="P8" s="61">
        <f>(F8*5)+(H8*4)+(J8*3)+(L8*2)+(N8*1)</f>
        <v>827</v>
      </c>
      <c r="Q8" s="123" t="s">
        <v>167</v>
      </c>
      <c r="R8" s="123"/>
      <c r="S8" s="123"/>
      <c r="T8" s="123"/>
    </row>
    <row r="10" spans="1:20" s="24" customFormat="1" ht="24" customHeight="1">
      <c r="A10" s="124" t="s">
        <v>49</v>
      </c>
      <c r="B10" s="127" t="s">
        <v>132</v>
      </c>
      <c r="C10" s="128"/>
      <c r="D10" s="128"/>
      <c r="E10" s="128"/>
      <c r="F10" s="128"/>
      <c r="G10" s="128"/>
      <c r="H10" s="128"/>
      <c r="I10" s="128"/>
      <c r="J10" s="129"/>
      <c r="K10" s="127" t="s">
        <v>144</v>
      </c>
      <c r="L10" s="128"/>
      <c r="M10" s="128"/>
      <c r="N10" s="128"/>
      <c r="O10" s="128"/>
      <c r="P10" s="128"/>
      <c r="Q10" s="128"/>
      <c r="R10" s="128"/>
      <c r="S10" s="128"/>
      <c r="T10" s="129"/>
    </row>
    <row r="11" spans="1:20" s="24" customFormat="1" ht="22.5" customHeight="1">
      <c r="A11" s="125"/>
      <c r="B11" s="98"/>
      <c r="C11" s="92"/>
      <c r="D11" s="92"/>
      <c r="E11" s="92"/>
      <c r="F11" s="92"/>
      <c r="G11" s="92"/>
      <c r="H11" s="92"/>
      <c r="I11" s="92"/>
      <c r="J11" s="93"/>
      <c r="K11" s="91" t="s">
        <v>62</v>
      </c>
      <c r="L11" s="92"/>
      <c r="M11" s="92"/>
      <c r="N11" s="92"/>
      <c r="O11" s="92"/>
      <c r="P11" s="92"/>
      <c r="Q11" s="92"/>
      <c r="R11" s="92"/>
      <c r="S11" s="92"/>
      <c r="T11" s="93"/>
    </row>
    <row r="12" spans="1:20" s="24" customFormat="1" ht="22.5" customHeight="1">
      <c r="A12" s="124"/>
      <c r="B12" s="98"/>
      <c r="C12" s="92"/>
      <c r="D12" s="92"/>
      <c r="E12" s="92"/>
      <c r="F12" s="92"/>
      <c r="G12" s="92"/>
      <c r="H12" s="92"/>
      <c r="I12" s="92"/>
      <c r="J12" s="93"/>
      <c r="K12" s="91" t="s">
        <v>60</v>
      </c>
      <c r="L12" s="92"/>
      <c r="M12" s="92"/>
      <c r="N12" s="92"/>
      <c r="O12" s="92"/>
      <c r="P12" s="92"/>
      <c r="Q12" s="92"/>
      <c r="R12" s="92"/>
      <c r="S12" s="92"/>
      <c r="T12" s="93"/>
    </row>
    <row r="13" spans="1:20" s="24" customFormat="1" ht="22.5" customHeight="1">
      <c r="A13" s="124"/>
      <c r="B13" s="98"/>
      <c r="C13" s="92"/>
      <c r="D13" s="92"/>
      <c r="E13" s="92"/>
      <c r="F13" s="92"/>
      <c r="G13" s="92"/>
      <c r="H13" s="92"/>
      <c r="I13" s="92"/>
      <c r="J13" s="93"/>
      <c r="K13" s="135"/>
      <c r="L13" s="136"/>
      <c r="M13" s="136"/>
      <c r="N13" s="136"/>
      <c r="O13" s="136"/>
      <c r="P13" s="136"/>
      <c r="Q13" s="136"/>
      <c r="R13" s="136"/>
      <c r="S13" s="136"/>
      <c r="T13" s="137"/>
    </row>
    <row r="14" spans="1:20" s="24" customFormat="1" ht="22.5" customHeight="1">
      <c r="A14" s="125"/>
      <c r="B14" s="98"/>
      <c r="C14" s="92"/>
      <c r="D14" s="92"/>
      <c r="E14" s="92"/>
      <c r="F14" s="92"/>
      <c r="G14" s="92"/>
      <c r="H14" s="92"/>
      <c r="I14" s="92"/>
      <c r="J14" s="93"/>
      <c r="K14" s="91"/>
      <c r="L14" s="92"/>
      <c r="M14" s="92"/>
      <c r="N14" s="92"/>
      <c r="O14" s="92"/>
      <c r="P14" s="92"/>
      <c r="Q14" s="92"/>
      <c r="R14" s="92"/>
      <c r="S14" s="92"/>
      <c r="T14" s="93"/>
    </row>
    <row r="15" spans="1:20" s="24" customFormat="1" ht="22.5" customHeight="1">
      <c r="A15" s="125"/>
      <c r="B15" s="98"/>
      <c r="C15" s="92"/>
      <c r="D15" s="92"/>
      <c r="E15" s="92"/>
      <c r="F15" s="92"/>
      <c r="G15" s="92"/>
      <c r="H15" s="92"/>
      <c r="I15" s="92"/>
      <c r="J15" s="93"/>
      <c r="K15" s="135"/>
      <c r="L15" s="136"/>
      <c r="M15" s="136"/>
      <c r="N15" s="136"/>
      <c r="O15" s="136"/>
      <c r="P15" s="136"/>
      <c r="Q15" s="136"/>
      <c r="R15" s="136"/>
      <c r="S15" s="136"/>
      <c r="T15" s="137"/>
    </row>
    <row r="16" spans="1:20" s="24" customFormat="1" ht="22.5" customHeight="1">
      <c r="A16" s="125"/>
      <c r="B16" s="98"/>
      <c r="C16" s="92"/>
      <c r="D16" s="92"/>
      <c r="E16" s="92"/>
      <c r="F16" s="92"/>
      <c r="G16" s="92"/>
      <c r="H16" s="92"/>
      <c r="I16" s="92"/>
      <c r="J16" s="93"/>
      <c r="K16" s="135"/>
      <c r="L16" s="136"/>
      <c r="M16" s="136"/>
      <c r="N16" s="136"/>
      <c r="O16" s="136"/>
      <c r="P16" s="136"/>
      <c r="Q16" s="136"/>
      <c r="R16" s="136"/>
      <c r="S16" s="136"/>
      <c r="T16" s="137"/>
    </row>
    <row r="17" spans="1:20" s="24" customFormat="1" ht="22.5" customHeight="1">
      <c r="A17" s="126"/>
      <c r="B17" s="230"/>
      <c r="C17" s="231"/>
      <c r="D17" s="231"/>
      <c r="E17" s="231"/>
      <c r="F17" s="231"/>
      <c r="G17" s="231"/>
      <c r="H17" s="231"/>
      <c r="I17" s="231"/>
      <c r="J17" s="232"/>
      <c r="K17" s="141"/>
      <c r="L17" s="142"/>
      <c r="M17" s="142"/>
      <c r="N17" s="142"/>
      <c r="O17" s="142"/>
      <c r="P17" s="142"/>
      <c r="Q17" s="142"/>
      <c r="R17" s="142"/>
      <c r="S17" s="142"/>
      <c r="T17" s="143"/>
    </row>
    <row r="19" spans="1:20" s="4" customFormat="1" ht="16.5">
      <c r="A19" s="11" t="s">
        <v>113</v>
      </c>
      <c r="B19" s="6"/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  <c r="P19" s="8"/>
      <c r="Q19" s="5"/>
      <c r="S19" s="5"/>
      <c r="T19" s="5"/>
    </row>
    <row r="20" spans="1:20" s="4" customFormat="1" ht="23.25" customHeight="1">
      <c r="A20" s="87" t="s">
        <v>24</v>
      </c>
      <c r="B20" s="87"/>
      <c r="C20" s="87"/>
      <c r="D20" s="87"/>
      <c r="E20" s="89" t="s">
        <v>116</v>
      </c>
      <c r="F20" s="89"/>
      <c r="G20" s="89" t="s">
        <v>134</v>
      </c>
      <c r="H20" s="89"/>
      <c r="I20" s="89" t="s">
        <v>154</v>
      </c>
      <c r="J20" s="89"/>
      <c r="K20" s="89" t="s">
        <v>133</v>
      </c>
      <c r="L20" s="89"/>
      <c r="M20" s="89" t="s">
        <v>45</v>
      </c>
      <c r="N20" s="89"/>
      <c r="O20" s="95" t="s">
        <v>48</v>
      </c>
      <c r="P20" s="95" t="s">
        <v>46</v>
      </c>
      <c r="Q20" s="90" t="str">
        <f>Q1</f>
        <v>수강자수
(3기)</v>
      </c>
      <c r="R20" s="89" t="s">
        <v>10</v>
      </c>
      <c r="S20" s="89"/>
      <c r="T20" s="89" t="s">
        <v>151</v>
      </c>
    </row>
    <row r="21" spans="1:20" s="4" customFormat="1" ht="33" customHeight="1">
      <c r="A21" s="88"/>
      <c r="B21" s="88"/>
      <c r="C21" s="88"/>
      <c r="D21" s="88"/>
      <c r="E21" s="69" t="s">
        <v>11</v>
      </c>
      <c r="F21" s="69" t="s">
        <v>16</v>
      </c>
      <c r="G21" s="69" t="s">
        <v>11</v>
      </c>
      <c r="H21" s="69" t="s">
        <v>16</v>
      </c>
      <c r="I21" s="69" t="s">
        <v>11</v>
      </c>
      <c r="J21" s="69" t="s">
        <v>16</v>
      </c>
      <c r="K21" s="69" t="s">
        <v>11</v>
      </c>
      <c r="L21" s="69" t="s">
        <v>16</v>
      </c>
      <c r="M21" s="69" t="s">
        <v>11</v>
      </c>
      <c r="N21" s="69" t="s">
        <v>16</v>
      </c>
      <c r="O21" s="96"/>
      <c r="P21" s="97"/>
      <c r="Q21" s="90"/>
      <c r="R21" s="78" t="s">
        <v>98</v>
      </c>
      <c r="S21" s="68" t="s">
        <v>16</v>
      </c>
      <c r="T21" s="94"/>
    </row>
    <row r="22" spans="1:24" ht="19.5" customHeight="1">
      <c r="A22" s="75">
        <v>1</v>
      </c>
      <c r="B22" s="152" t="s">
        <v>188</v>
      </c>
      <c r="C22" s="152"/>
      <c r="D22" s="152"/>
      <c r="E22" s="72">
        <v>14</v>
      </c>
      <c r="F22" s="72">
        <v>0</v>
      </c>
      <c r="G22" s="72">
        <v>3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59">
        <f aca="true" t="shared" si="2" ref="O22:P26">SUM(E22,G22,I22,K22,M22)</f>
        <v>17</v>
      </c>
      <c r="P22" s="59">
        <f t="shared" si="2"/>
        <v>0</v>
      </c>
      <c r="Q22" s="144">
        <f>Q3</f>
        <v>44</v>
      </c>
      <c r="R22" s="146">
        <f>R3</f>
        <v>0.9440000000000001</v>
      </c>
      <c r="S22" s="146">
        <f>S3</f>
        <v>0.8181818181818182</v>
      </c>
      <c r="T22" s="149" t="str">
        <f>T3</f>
        <v>425(학생)/ 900(학부모)</v>
      </c>
      <c r="X22" s="5" t="s">
        <v>8</v>
      </c>
    </row>
    <row r="23" spans="1:20" ht="19.5" customHeight="1">
      <c r="A23" s="76">
        <v>2</v>
      </c>
      <c r="B23" s="151" t="s">
        <v>43</v>
      </c>
      <c r="C23" s="151"/>
      <c r="D23" s="151"/>
      <c r="E23" s="73">
        <v>14</v>
      </c>
      <c r="F23" s="73">
        <v>0</v>
      </c>
      <c r="G23" s="73">
        <v>3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60">
        <f t="shared" si="2"/>
        <v>17</v>
      </c>
      <c r="P23" s="60">
        <f t="shared" si="2"/>
        <v>0</v>
      </c>
      <c r="Q23" s="145"/>
      <c r="R23" s="147"/>
      <c r="S23" s="147"/>
      <c r="T23" s="150"/>
    </row>
    <row r="24" spans="1:20" ht="19.5" customHeight="1">
      <c r="A24" s="76">
        <v>3</v>
      </c>
      <c r="B24" s="151" t="s">
        <v>38</v>
      </c>
      <c r="C24" s="151"/>
      <c r="D24" s="151"/>
      <c r="E24" s="70">
        <v>14</v>
      </c>
      <c r="F24" s="70">
        <v>0</v>
      </c>
      <c r="G24" s="70">
        <v>2</v>
      </c>
      <c r="H24" s="70">
        <v>0</v>
      </c>
      <c r="I24" s="70">
        <v>1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60">
        <f t="shared" si="2"/>
        <v>17</v>
      </c>
      <c r="P24" s="60">
        <f t="shared" si="2"/>
        <v>0</v>
      </c>
      <c r="Q24" s="145"/>
      <c r="R24" s="147"/>
      <c r="S24" s="147"/>
      <c r="T24" s="150"/>
    </row>
    <row r="25" spans="1:20" ht="19.5" customHeight="1">
      <c r="A25" s="76">
        <v>4</v>
      </c>
      <c r="B25" s="151" t="s">
        <v>100</v>
      </c>
      <c r="C25" s="151"/>
      <c r="D25" s="151"/>
      <c r="E25" s="70">
        <v>15</v>
      </c>
      <c r="F25" s="70">
        <v>0</v>
      </c>
      <c r="G25" s="70">
        <v>0</v>
      </c>
      <c r="H25" s="70">
        <v>0</v>
      </c>
      <c r="I25" s="70">
        <v>2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60">
        <f t="shared" si="2"/>
        <v>17</v>
      </c>
      <c r="P25" s="60">
        <f t="shared" si="2"/>
        <v>0</v>
      </c>
      <c r="Q25" s="145"/>
      <c r="R25" s="147"/>
      <c r="S25" s="147"/>
      <c r="T25" s="150"/>
    </row>
    <row r="26" spans="1:20" ht="19.5" customHeight="1">
      <c r="A26" s="76">
        <v>5</v>
      </c>
      <c r="B26" s="151" t="s">
        <v>208</v>
      </c>
      <c r="C26" s="151"/>
      <c r="D26" s="151"/>
      <c r="E26" s="73">
        <v>15</v>
      </c>
      <c r="F26" s="73">
        <v>0</v>
      </c>
      <c r="G26" s="73">
        <v>2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60">
        <f t="shared" si="2"/>
        <v>17</v>
      </c>
      <c r="P26" s="60">
        <f t="shared" si="2"/>
        <v>0</v>
      </c>
      <c r="Q26" s="145"/>
      <c r="R26" s="148"/>
      <c r="S26" s="148"/>
      <c r="T26" s="150"/>
    </row>
    <row r="27" spans="1:20" ht="30" customHeight="1">
      <c r="A27" s="123" t="s">
        <v>14</v>
      </c>
      <c r="B27" s="123"/>
      <c r="C27" s="123"/>
      <c r="D27" s="123"/>
      <c r="E27" s="74">
        <f aca="true" t="shared" si="3" ref="E27:N27">SUM(E22:E26)</f>
        <v>72</v>
      </c>
      <c r="F27" s="74">
        <f t="shared" si="3"/>
        <v>0</v>
      </c>
      <c r="G27" s="74">
        <f t="shared" si="3"/>
        <v>10</v>
      </c>
      <c r="H27" s="74">
        <f t="shared" si="3"/>
        <v>0</v>
      </c>
      <c r="I27" s="74">
        <f t="shared" si="3"/>
        <v>3</v>
      </c>
      <c r="J27" s="74">
        <f t="shared" si="3"/>
        <v>0</v>
      </c>
      <c r="K27" s="74">
        <f t="shared" si="3"/>
        <v>0</v>
      </c>
      <c r="L27" s="74">
        <f t="shared" si="3"/>
        <v>0</v>
      </c>
      <c r="M27" s="74">
        <f t="shared" si="3"/>
        <v>0</v>
      </c>
      <c r="N27" s="74">
        <f t="shared" si="3"/>
        <v>0</v>
      </c>
      <c r="O27" s="61">
        <f>(E27*5)+(G27*4)+(I27*3)+(K27*2)+(M27*1)</f>
        <v>409</v>
      </c>
      <c r="P27" s="61">
        <f>(F27*5)+(H27*4)+(J27*3)+(L27*2)+(N27*1)</f>
        <v>0</v>
      </c>
      <c r="Q27" s="123"/>
      <c r="R27" s="123"/>
      <c r="S27" s="123"/>
      <c r="T27" s="123"/>
    </row>
  </sheetData>
  <mergeCells count="62">
    <mergeCell ref="A20:D21"/>
    <mergeCell ref="E20:F20"/>
    <mergeCell ref="G20:H20"/>
    <mergeCell ref="I20:J20"/>
    <mergeCell ref="Q20:Q21"/>
    <mergeCell ref="M20:N20"/>
    <mergeCell ref="K20:L20"/>
    <mergeCell ref="R20:S20"/>
    <mergeCell ref="T20:T21"/>
    <mergeCell ref="O20:O21"/>
    <mergeCell ref="P20:P21"/>
    <mergeCell ref="A10:A17"/>
    <mergeCell ref="B10:J10"/>
    <mergeCell ref="K10:T10"/>
    <mergeCell ref="B14:J14"/>
    <mergeCell ref="K14:T14"/>
    <mergeCell ref="B13:J13"/>
    <mergeCell ref="K13:T13"/>
    <mergeCell ref="B12:J12"/>
    <mergeCell ref="K12:T12"/>
    <mergeCell ref="B11:J11"/>
    <mergeCell ref="K11:T11"/>
    <mergeCell ref="B16:J16"/>
    <mergeCell ref="K16:T16"/>
    <mergeCell ref="B17:J17"/>
    <mergeCell ref="K17:T17"/>
    <mergeCell ref="B15:J15"/>
    <mergeCell ref="K15:T15"/>
    <mergeCell ref="T1:T2"/>
    <mergeCell ref="A1:B1"/>
    <mergeCell ref="C1:D2"/>
    <mergeCell ref="E1:F1"/>
    <mergeCell ref="G1:H1"/>
    <mergeCell ref="I1:J1"/>
    <mergeCell ref="K1:L1"/>
    <mergeCell ref="A2:B2"/>
    <mergeCell ref="R1:S1"/>
    <mergeCell ref="M1:N1"/>
    <mergeCell ref="O1:O2"/>
    <mergeCell ref="P1:P2"/>
    <mergeCell ref="Q1:Q2"/>
    <mergeCell ref="A3:A7"/>
    <mergeCell ref="B3:B7"/>
    <mergeCell ref="C4:C5"/>
    <mergeCell ref="C6:C7"/>
    <mergeCell ref="A8:D8"/>
    <mergeCell ref="A27:D27"/>
    <mergeCell ref="Q27:T27"/>
    <mergeCell ref="Q22:Q26"/>
    <mergeCell ref="S22:S26"/>
    <mergeCell ref="T22:T26"/>
    <mergeCell ref="R22:R26"/>
    <mergeCell ref="B23:D23"/>
    <mergeCell ref="B24:D24"/>
    <mergeCell ref="B25:D25"/>
    <mergeCell ref="B22:D22"/>
    <mergeCell ref="B26:D26"/>
    <mergeCell ref="Q3:Q7"/>
    <mergeCell ref="S3:S7"/>
    <mergeCell ref="T3:T7"/>
    <mergeCell ref="R3:R7"/>
    <mergeCell ref="Q8:T8"/>
  </mergeCells>
  <printOptions/>
  <pageMargins left="0" right="0" top="0.590416669845581" bottom="0" header="0" footer="0"/>
  <pageSetup fitToHeight="0" fitToWidth="1" horizontalDpi="600" verticalDpi="600" orientation="landscape" paperSize="9" scale="68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X27"/>
  <sheetViews>
    <sheetView zoomScaleSheetLayoutView="75" workbookViewId="0" topLeftCell="A1">
      <selection activeCell="U8" sqref="U8"/>
    </sheetView>
  </sheetViews>
  <sheetFormatPr defaultColWidth="9.00390625" defaultRowHeight="16.5"/>
  <cols>
    <col min="1" max="1" width="5.625" style="6" customWidth="1"/>
    <col min="2" max="2" width="18.875" style="6" customWidth="1"/>
    <col min="3" max="3" width="8.625" style="6" customWidth="1"/>
    <col min="4" max="4" width="22.625" style="7" customWidth="1"/>
    <col min="5" max="14" width="7.625" style="7" customWidth="1"/>
    <col min="15" max="16" width="8.875" style="8" customWidth="1"/>
    <col min="17" max="17" width="9.00390625" style="5" bestFit="1" customWidth="1"/>
    <col min="18" max="18" width="9.00390625" style="4" bestFit="1" customWidth="1"/>
    <col min="19" max="19" width="9.50390625" style="5" bestFit="1" customWidth="1"/>
    <col min="20" max="20" width="28.125" style="5" customWidth="1"/>
    <col min="21" max="21" width="9.00390625" style="3" bestFit="1" customWidth="1"/>
  </cols>
  <sheetData>
    <row r="1" spans="1:20" ht="24.75" customHeight="1">
      <c r="A1" s="225" t="s">
        <v>15</v>
      </c>
      <c r="B1" s="225"/>
      <c r="C1" s="94" t="s">
        <v>13</v>
      </c>
      <c r="D1" s="94"/>
      <c r="E1" s="89" t="s">
        <v>116</v>
      </c>
      <c r="F1" s="89"/>
      <c r="G1" s="89" t="s">
        <v>134</v>
      </c>
      <c r="H1" s="89"/>
      <c r="I1" s="89" t="s">
        <v>154</v>
      </c>
      <c r="J1" s="89"/>
      <c r="K1" s="89" t="s">
        <v>133</v>
      </c>
      <c r="L1" s="89"/>
      <c r="M1" s="89" t="s">
        <v>45</v>
      </c>
      <c r="N1" s="89"/>
      <c r="O1" s="95" t="s">
        <v>48</v>
      </c>
      <c r="P1" s="95" t="s">
        <v>46</v>
      </c>
      <c r="Q1" s="90" t="s">
        <v>3</v>
      </c>
      <c r="R1" s="94" t="s">
        <v>10</v>
      </c>
      <c r="S1" s="94"/>
      <c r="T1" s="89" t="s">
        <v>151</v>
      </c>
    </row>
    <row r="2" spans="1:20" ht="30.75" customHeight="1">
      <c r="A2" s="225" t="s">
        <v>147</v>
      </c>
      <c r="B2" s="225"/>
      <c r="C2" s="226"/>
      <c r="D2" s="226"/>
      <c r="E2" s="68" t="s">
        <v>11</v>
      </c>
      <c r="F2" s="68" t="s">
        <v>16</v>
      </c>
      <c r="G2" s="68" t="s">
        <v>11</v>
      </c>
      <c r="H2" s="68" t="s">
        <v>16</v>
      </c>
      <c r="I2" s="68" t="s">
        <v>11</v>
      </c>
      <c r="J2" s="68" t="s">
        <v>16</v>
      </c>
      <c r="K2" s="68" t="s">
        <v>11</v>
      </c>
      <c r="L2" s="68" t="s">
        <v>16</v>
      </c>
      <c r="M2" s="68" t="s">
        <v>11</v>
      </c>
      <c r="N2" s="68" t="s">
        <v>16</v>
      </c>
      <c r="O2" s="95"/>
      <c r="P2" s="224"/>
      <c r="Q2" s="90"/>
      <c r="R2" s="78" t="s">
        <v>98</v>
      </c>
      <c r="S2" s="68" t="s">
        <v>16</v>
      </c>
      <c r="T2" s="89"/>
    </row>
    <row r="3" spans="1:20" ht="33.15">
      <c r="A3" s="111">
        <v>9</v>
      </c>
      <c r="B3" s="108" t="s">
        <v>131</v>
      </c>
      <c r="C3" s="64" t="s">
        <v>53</v>
      </c>
      <c r="D3" s="65" t="s">
        <v>64</v>
      </c>
      <c r="E3" s="72">
        <v>11</v>
      </c>
      <c r="F3" s="72">
        <v>27</v>
      </c>
      <c r="G3" s="72">
        <v>2</v>
      </c>
      <c r="H3" s="72">
        <v>13</v>
      </c>
      <c r="I3" s="72">
        <v>0</v>
      </c>
      <c r="J3" s="72">
        <v>1</v>
      </c>
      <c r="K3" s="72">
        <v>0</v>
      </c>
      <c r="L3" s="72">
        <v>0</v>
      </c>
      <c r="M3" s="72">
        <v>0</v>
      </c>
      <c r="N3" s="72">
        <v>0</v>
      </c>
      <c r="O3" s="59">
        <f aca="true" t="shared" si="0" ref="O3:P7">SUM(E3,G3,I3,K3,M3)</f>
        <v>13</v>
      </c>
      <c r="P3" s="59">
        <f t="shared" si="0"/>
        <v>41</v>
      </c>
      <c r="Q3" s="114">
        <v>50</v>
      </c>
      <c r="R3" s="117">
        <v>0.866</v>
      </c>
      <c r="S3" s="117">
        <f>P3/Q3</f>
        <v>0.82</v>
      </c>
      <c r="T3" s="119" t="s">
        <v>78</v>
      </c>
    </row>
    <row r="4" spans="1:20" ht="21.4">
      <c r="A4" s="112"/>
      <c r="B4" s="109"/>
      <c r="C4" s="122" t="s">
        <v>200</v>
      </c>
      <c r="D4" s="66" t="s">
        <v>101</v>
      </c>
      <c r="E4" s="73">
        <v>13</v>
      </c>
      <c r="F4" s="73">
        <v>25</v>
      </c>
      <c r="G4" s="73">
        <v>0</v>
      </c>
      <c r="H4" s="73">
        <v>14</v>
      </c>
      <c r="I4" s="73">
        <v>0</v>
      </c>
      <c r="J4" s="73">
        <v>2</v>
      </c>
      <c r="K4" s="73">
        <v>0</v>
      </c>
      <c r="L4" s="73">
        <v>0</v>
      </c>
      <c r="M4" s="73">
        <v>0</v>
      </c>
      <c r="N4" s="73">
        <v>0</v>
      </c>
      <c r="O4" s="60">
        <f t="shared" si="0"/>
        <v>13</v>
      </c>
      <c r="P4" s="60">
        <f t="shared" si="0"/>
        <v>41</v>
      </c>
      <c r="Q4" s="115"/>
      <c r="R4" s="118"/>
      <c r="S4" s="118"/>
      <c r="T4" s="120"/>
    </row>
    <row r="5" spans="1:20" ht="32.1">
      <c r="A5" s="112"/>
      <c r="B5" s="109"/>
      <c r="C5" s="110"/>
      <c r="D5" s="65" t="s">
        <v>18</v>
      </c>
      <c r="E5" s="70">
        <v>11</v>
      </c>
      <c r="F5" s="70">
        <v>25</v>
      </c>
      <c r="G5" s="70">
        <v>2</v>
      </c>
      <c r="H5" s="70">
        <v>14</v>
      </c>
      <c r="I5" s="70">
        <v>0</v>
      </c>
      <c r="J5" s="70">
        <v>1</v>
      </c>
      <c r="K5" s="70">
        <v>0</v>
      </c>
      <c r="L5" s="70">
        <v>1</v>
      </c>
      <c r="M5" s="70">
        <v>0</v>
      </c>
      <c r="N5" s="70">
        <v>0</v>
      </c>
      <c r="O5" s="60">
        <f t="shared" si="0"/>
        <v>13</v>
      </c>
      <c r="P5" s="60">
        <f t="shared" si="0"/>
        <v>41</v>
      </c>
      <c r="Q5" s="115"/>
      <c r="R5" s="118"/>
      <c r="S5" s="118"/>
      <c r="T5" s="120"/>
    </row>
    <row r="6" spans="1:20" ht="21.4">
      <c r="A6" s="112"/>
      <c r="B6" s="109"/>
      <c r="C6" s="109" t="s">
        <v>202</v>
      </c>
      <c r="D6" s="67" t="s">
        <v>66</v>
      </c>
      <c r="E6" s="70">
        <v>10</v>
      </c>
      <c r="F6" s="70">
        <v>26</v>
      </c>
      <c r="G6" s="70">
        <v>3</v>
      </c>
      <c r="H6" s="70">
        <v>12</v>
      </c>
      <c r="I6" s="70">
        <v>0</v>
      </c>
      <c r="J6" s="70">
        <v>1</v>
      </c>
      <c r="K6" s="70">
        <v>0</v>
      </c>
      <c r="L6" s="70">
        <v>2</v>
      </c>
      <c r="M6" s="70">
        <v>0</v>
      </c>
      <c r="N6" s="70">
        <v>0</v>
      </c>
      <c r="O6" s="60">
        <f t="shared" si="0"/>
        <v>13</v>
      </c>
      <c r="P6" s="60">
        <f t="shared" si="0"/>
        <v>41</v>
      </c>
      <c r="Q6" s="115"/>
      <c r="R6" s="118"/>
      <c r="S6" s="118"/>
      <c r="T6" s="120"/>
    </row>
    <row r="7" spans="1:21" ht="32.1">
      <c r="A7" s="113"/>
      <c r="B7" s="110"/>
      <c r="C7" s="110"/>
      <c r="D7" s="67" t="s">
        <v>61</v>
      </c>
      <c r="E7" s="73">
        <v>8</v>
      </c>
      <c r="F7" s="73">
        <v>25</v>
      </c>
      <c r="G7" s="73">
        <v>2</v>
      </c>
      <c r="H7" s="73">
        <v>13</v>
      </c>
      <c r="I7" s="73">
        <v>3</v>
      </c>
      <c r="J7" s="73">
        <v>1</v>
      </c>
      <c r="K7" s="73">
        <v>0</v>
      </c>
      <c r="L7" s="73">
        <v>2</v>
      </c>
      <c r="M7" s="73">
        <v>0</v>
      </c>
      <c r="N7" s="73">
        <v>0</v>
      </c>
      <c r="O7" s="60">
        <f t="shared" si="0"/>
        <v>13</v>
      </c>
      <c r="P7" s="60">
        <f t="shared" si="0"/>
        <v>41</v>
      </c>
      <c r="Q7" s="116"/>
      <c r="R7" s="118"/>
      <c r="S7" s="118"/>
      <c r="T7" s="121"/>
      <c r="U7" s="3" t="s">
        <v>125</v>
      </c>
    </row>
    <row r="8" spans="1:20" ht="30" customHeight="1">
      <c r="A8" s="123" t="s">
        <v>14</v>
      </c>
      <c r="B8" s="123"/>
      <c r="C8" s="123"/>
      <c r="D8" s="123"/>
      <c r="E8" s="74">
        <f aca="true" t="shared" si="1" ref="E8:N8">SUM(E3:E7)</f>
        <v>53</v>
      </c>
      <c r="F8" s="74">
        <f t="shared" si="1"/>
        <v>128</v>
      </c>
      <c r="G8" s="74">
        <f t="shared" si="1"/>
        <v>9</v>
      </c>
      <c r="H8" s="74">
        <f t="shared" si="1"/>
        <v>66</v>
      </c>
      <c r="I8" s="74">
        <f t="shared" si="1"/>
        <v>3</v>
      </c>
      <c r="J8" s="74">
        <f t="shared" si="1"/>
        <v>6</v>
      </c>
      <c r="K8" s="74">
        <f t="shared" si="1"/>
        <v>0</v>
      </c>
      <c r="L8" s="74">
        <f t="shared" si="1"/>
        <v>5</v>
      </c>
      <c r="M8" s="74">
        <f t="shared" si="1"/>
        <v>0</v>
      </c>
      <c r="N8" s="74">
        <f t="shared" si="1"/>
        <v>0</v>
      </c>
      <c r="O8" s="61">
        <f>(E8*5)+(G8*4)+(I8*3)+(K8*2)+(M8*1)</f>
        <v>310</v>
      </c>
      <c r="P8" s="61">
        <f>(F8*5)+(H8*4)+(J8*3)+(L8*2)+(N8*1)</f>
        <v>932</v>
      </c>
      <c r="Q8" s="123" t="s">
        <v>163</v>
      </c>
      <c r="R8" s="123"/>
      <c r="S8" s="123"/>
      <c r="T8" s="123"/>
    </row>
    <row r="10" spans="1:20" s="24" customFormat="1" ht="24" customHeight="1">
      <c r="A10" s="124" t="s">
        <v>49</v>
      </c>
      <c r="B10" s="127" t="s">
        <v>132</v>
      </c>
      <c r="C10" s="128"/>
      <c r="D10" s="128"/>
      <c r="E10" s="128"/>
      <c r="F10" s="128"/>
      <c r="G10" s="128"/>
      <c r="H10" s="128"/>
      <c r="I10" s="128"/>
      <c r="J10" s="129"/>
      <c r="K10" s="127" t="s">
        <v>144</v>
      </c>
      <c r="L10" s="128"/>
      <c r="M10" s="128"/>
      <c r="N10" s="128"/>
      <c r="O10" s="128"/>
      <c r="P10" s="128"/>
      <c r="Q10" s="128"/>
      <c r="R10" s="128"/>
      <c r="S10" s="128"/>
      <c r="T10" s="129"/>
    </row>
    <row r="11" spans="1:20" s="24" customFormat="1" ht="22.5" customHeight="1">
      <c r="A11" s="125"/>
      <c r="B11" s="98" t="s">
        <v>176</v>
      </c>
      <c r="C11" s="92"/>
      <c r="D11" s="92"/>
      <c r="E11" s="92"/>
      <c r="F11" s="92"/>
      <c r="G11" s="92"/>
      <c r="H11" s="92"/>
      <c r="I11" s="92"/>
      <c r="J11" s="93"/>
      <c r="K11" s="91" t="s">
        <v>205</v>
      </c>
      <c r="L11" s="92"/>
      <c r="M11" s="92"/>
      <c r="N11" s="92"/>
      <c r="O11" s="92"/>
      <c r="P11" s="92"/>
      <c r="Q11" s="92"/>
      <c r="R11" s="92"/>
      <c r="S11" s="92"/>
      <c r="T11" s="93"/>
    </row>
    <row r="12" spans="1:20" s="24" customFormat="1" ht="22.5" customHeight="1">
      <c r="A12" s="124"/>
      <c r="B12" s="98" t="s">
        <v>80</v>
      </c>
      <c r="C12" s="92"/>
      <c r="D12" s="92"/>
      <c r="E12" s="92"/>
      <c r="F12" s="92"/>
      <c r="G12" s="92"/>
      <c r="H12" s="92"/>
      <c r="I12" s="92"/>
      <c r="J12" s="93"/>
      <c r="K12" s="91" t="s">
        <v>198</v>
      </c>
      <c r="L12" s="92"/>
      <c r="M12" s="92"/>
      <c r="N12" s="92"/>
      <c r="O12" s="92"/>
      <c r="P12" s="92"/>
      <c r="Q12" s="92"/>
      <c r="R12" s="92"/>
      <c r="S12" s="92"/>
      <c r="T12" s="93"/>
    </row>
    <row r="13" spans="1:20" s="24" customFormat="1" ht="22.5" customHeight="1">
      <c r="A13" s="124"/>
      <c r="B13" s="98" t="s">
        <v>102</v>
      </c>
      <c r="C13" s="92"/>
      <c r="D13" s="92"/>
      <c r="E13" s="92"/>
      <c r="F13" s="92"/>
      <c r="G13" s="92"/>
      <c r="H13" s="92"/>
      <c r="I13" s="92"/>
      <c r="J13" s="93"/>
      <c r="K13" s="98" t="s">
        <v>109</v>
      </c>
      <c r="L13" s="92"/>
      <c r="M13" s="92"/>
      <c r="N13" s="92"/>
      <c r="O13" s="92"/>
      <c r="P13" s="92"/>
      <c r="Q13" s="92"/>
      <c r="R13" s="92"/>
      <c r="S13" s="92"/>
      <c r="T13" s="93"/>
    </row>
    <row r="14" spans="1:20" s="24" customFormat="1" ht="22.5" customHeight="1">
      <c r="A14" s="125"/>
      <c r="B14" s="98"/>
      <c r="C14" s="92"/>
      <c r="D14" s="92"/>
      <c r="E14" s="92"/>
      <c r="F14" s="92"/>
      <c r="G14" s="92"/>
      <c r="H14" s="92"/>
      <c r="I14" s="92"/>
      <c r="J14" s="93"/>
      <c r="K14" s="91" t="s">
        <v>40</v>
      </c>
      <c r="L14" s="92"/>
      <c r="M14" s="92"/>
      <c r="N14" s="92"/>
      <c r="O14" s="92"/>
      <c r="P14" s="92"/>
      <c r="Q14" s="92"/>
      <c r="R14" s="92"/>
      <c r="S14" s="92"/>
      <c r="T14" s="93"/>
    </row>
    <row r="15" spans="1:20" s="24" customFormat="1" ht="22.5" customHeight="1">
      <c r="A15" s="125"/>
      <c r="B15" s="98"/>
      <c r="C15" s="92"/>
      <c r="D15" s="92"/>
      <c r="E15" s="92"/>
      <c r="F15" s="92"/>
      <c r="G15" s="92"/>
      <c r="H15" s="92"/>
      <c r="I15" s="92"/>
      <c r="J15" s="93"/>
      <c r="K15" s="98" t="s">
        <v>179</v>
      </c>
      <c r="L15" s="92"/>
      <c r="M15" s="92"/>
      <c r="N15" s="92"/>
      <c r="O15" s="92"/>
      <c r="P15" s="92"/>
      <c r="Q15" s="92"/>
      <c r="R15" s="92"/>
      <c r="S15" s="92"/>
      <c r="T15" s="93"/>
    </row>
    <row r="16" spans="1:20" s="24" customFormat="1" ht="22.5" customHeight="1">
      <c r="A16" s="125"/>
      <c r="B16" s="98"/>
      <c r="C16" s="92"/>
      <c r="D16" s="92"/>
      <c r="E16" s="92"/>
      <c r="F16" s="92"/>
      <c r="G16" s="92"/>
      <c r="H16" s="92"/>
      <c r="I16" s="92"/>
      <c r="J16" s="93"/>
      <c r="K16" s="98" t="s">
        <v>23</v>
      </c>
      <c r="L16" s="92"/>
      <c r="M16" s="92"/>
      <c r="N16" s="92"/>
      <c r="O16" s="92"/>
      <c r="P16" s="92"/>
      <c r="Q16" s="92"/>
      <c r="R16" s="92"/>
      <c r="S16" s="92"/>
      <c r="T16" s="93"/>
    </row>
    <row r="17" spans="1:20" s="24" customFormat="1" ht="22.5" customHeight="1">
      <c r="A17" s="126"/>
      <c r="B17" s="230"/>
      <c r="C17" s="231"/>
      <c r="D17" s="231"/>
      <c r="E17" s="231"/>
      <c r="F17" s="231"/>
      <c r="G17" s="231"/>
      <c r="H17" s="231"/>
      <c r="I17" s="231"/>
      <c r="J17" s="232"/>
      <c r="K17" s="141"/>
      <c r="L17" s="142"/>
      <c r="M17" s="142"/>
      <c r="N17" s="142"/>
      <c r="O17" s="142"/>
      <c r="P17" s="142"/>
      <c r="Q17" s="142"/>
      <c r="R17" s="142"/>
      <c r="S17" s="142"/>
      <c r="T17" s="143"/>
    </row>
    <row r="19" spans="1:20" s="4" customFormat="1" ht="16.5">
      <c r="A19" s="11" t="s">
        <v>113</v>
      </c>
      <c r="B19" s="6"/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  <c r="P19" s="8"/>
      <c r="Q19" s="5"/>
      <c r="S19" s="5"/>
      <c r="T19" s="5"/>
    </row>
    <row r="20" spans="1:20" s="4" customFormat="1" ht="23.25" customHeight="1">
      <c r="A20" s="87" t="s">
        <v>24</v>
      </c>
      <c r="B20" s="87"/>
      <c r="C20" s="87"/>
      <c r="D20" s="87"/>
      <c r="E20" s="89" t="s">
        <v>116</v>
      </c>
      <c r="F20" s="89"/>
      <c r="G20" s="89" t="s">
        <v>134</v>
      </c>
      <c r="H20" s="89"/>
      <c r="I20" s="89" t="s">
        <v>154</v>
      </c>
      <c r="J20" s="89"/>
      <c r="K20" s="89" t="s">
        <v>133</v>
      </c>
      <c r="L20" s="89"/>
      <c r="M20" s="89" t="s">
        <v>45</v>
      </c>
      <c r="N20" s="89"/>
      <c r="O20" s="95" t="s">
        <v>48</v>
      </c>
      <c r="P20" s="95" t="s">
        <v>46</v>
      </c>
      <c r="Q20" s="90" t="str">
        <f>Q1</f>
        <v>수강자수
(3기)</v>
      </c>
      <c r="R20" s="89" t="s">
        <v>10</v>
      </c>
      <c r="S20" s="89"/>
      <c r="T20" s="89" t="s">
        <v>151</v>
      </c>
    </row>
    <row r="21" spans="1:20" s="4" customFormat="1" ht="33" customHeight="1">
      <c r="A21" s="88"/>
      <c r="B21" s="88"/>
      <c r="C21" s="88"/>
      <c r="D21" s="88"/>
      <c r="E21" s="69" t="s">
        <v>11</v>
      </c>
      <c r="F21" s="69" t="s">
        <v>16</v>
      </c>
      <c r="G21" s="69" t="s">
        <v>11</v>
      </c>
      <c r="H21" s="69" t="s">
        <v>16</v>
      </c>
      <c r="I21" s="69" t="s">
        <v>11</v>
      </c>
      <c r="J21" s="69" t="s">
        <v>16</v>
      </c>
      <c r="K21" s="69" t="s">
        <v>11</v>
      </c>
      <c r="L21" s="69" t="s">
        <v>16</v>
      </c>
      <c r="M21" s="69" t="s">
        <v>11</v>
      </c>
      <c r="N21" s="69" t="s">
        <v>16</v>
      </c>
      <c r="O21" s="96"/>
      <c r="P21" s="97"/>
      <c r="Q21" s="90"/>
      <c r="R21" s="78" t="s">
        <v>98</v>
      </c>
      <c r="S21" s="68" t="s">
        <v>16</v>
      </c>
      <c r="T21" s="94"/>
    </row>
    <row r="22" spans="1:24" ht="19.5" customHeight="1">
      <c r="A22" s="75">
        <v>1</v>
      </c>
      <c r="B22" s="152" t="s">
        <v>188</v>
      </c>
      <c r="C22" s="152"/>
      <c r="D22" s="152"/>
      <c r="E22" s="72">
        <v>11</v>
      </c>
      <c r="F22" s="72">
        <v>23</v>
      </c>
      <c r="G22" s="72">
        <v>2</v>
      </c>
      <c r="H22" s="72">
        <v>17</v>
      </c>
      <c r="I22" s="72">
        <v>0</v>
      </c>
      <c r="J22" s="72">
        <v>1</v>
      </c>
      <c r="K22" s="72">
        <v>0</v>
      </c>
      <c r="L22" s="72">
        <v>0</v>
      </c>
      <c r="M22" s="72">
        <v>0</v>
      </c>
      <c r="N22" s="72">
        <v>0</v>
      </c>
      <c r="O22" s="59">
        <f aca="true" t="shared" si="2" ref="O22:P26">SUM(E22,G22,I22,K22,M22)</f>
        <v>13</v>
      </c>
      <c r="P22" s="59">
        <f t="shared" si="2"/>
        <v>41</v>
      </c>
      <c r="Q22" s="144">
        <f>Q3</f>
        <v>50</v>
      </c>
      <c r="R22" s="146">
        <f>R3</f>
        <v>0.866</v>
      </c>
      <c r="S22" s="146">
        <f>S3</f>
        <v>0.82</v>
      </c>
      <c r="T22" s="149" t="str">
        <f>T3</f>
        <v>325(학생)/ 1,025(학부모)</v>
      </c>
      <c r="X22" s="5" t="s">
        <v>8</v>
      </c>
    </row>
    <row r="23" spans="1:20" ht="19.5" customHeight="1">
      <c r="A23" s="76">
        <v>2</v>
      </c>
      <c r="B23" s="151" t="s">
        <v>43</v>
      </c>
      <c r="C23" s="151"/>
      <c r="D23" s="151"/>
      <c r="E23" s="73">
        <v>10</v>
      </c>
      <c r="F23" s="73">
        <v>24</v>
      </c>
      <c r="G23" s="73">
        <v>2</v>
      </c>
      <c r="H23" s="73">
        <v>15</v>
      </c>
      <c r="I23" s="73">
        <v>0</v>
      </c>
      <c r="J23" s="73">
        <v>2</v>
      </c>
      <c r="K23" s="73">
        <v>0</v>
      </c>
      <c r="L23" s="73">
        <v>0</v>
      </c>
      <c r="M23" s="73">
        <v>1</v>
      </c>
      <c r="N23" s="73">
        <v>0</v>
      </c>
      <c r="O23" s="60">
        <f t="shared" si="2"/>
        <v>13</v>
      </c>
      <c r="P23" s="60">
        <f t="shared" si="2"/>
        <v>41</v>
      </c>
      <c r="Q23" s="145"/>
      <c r="R23" s="147"/>
      <c r="S23" s="147"/>
      <c r="T23" s="150"/>
    </row>
    <row r="24" spans="1:20" ht="19.5" customHeight="1">
      <c r="A24" s="76">
        <v>3</v>
      </c>
      <c r="B24" s="151" t="s">
        <v>38</v>
      </c>
      <c r="C24" s="151"/>
      <c r="D24" s="151"/>
      <c r="E24" s="70">
        <v>12</v>
      </c>
      <c r="F24" s="70">
        <v>22</v>
      </c>
      <c r="G24" s="70">
        <v>1</v>
      </c>
      <c r="H24" s="70">
        <v>16</v>
      </c>
      <c r="I24" s="70">
        <v>0</v>
      </c>
      <c r="J24" s="70">
        <v>3</v>
      </c>
      <c r="K24" s="70">
        <v>0</v>
      </c>
      <c r="L24" s="70">
        <v>0</v>
      </c>
      <c r="M24" s="70">
        <v>0</v>
      </c>
      <c r="N24" s="70">
        <v>0</v>
      </c>
      <c r="O24" s="60">
        <f t="shared" si="2"/>
        <v>13</v>
      </c>
      <c r="P24" s="60">
        <f t="shared" si="2"/>
        <v>41</v>
      </c>
      <c r="Q24" s="145"/>
      <c r="R24" s="147"/>
      <c r="S24" s="147"/>
      <c r="T24" s="150"/>
    </row>
    <row r="25" spans="1:20" ht="19.5" customHeight="1">
      <c r="A25" s="76">
        <v>4</v>
      </c>
      <c r="B25" s="151" t="s">
        <v>100</v>
      </c>
      <c r="C25" s="151"/>
      <c r="D25" s="151"/>
      <c r="E25" s="70">
        <v>9</v>
      </c>
      <c r="F25" s="70">
        <v>21</v>
      </c>
      <c r="G25" s="70">
        <v>4</v>
      </c>
      <c r="H25" s="70">
        <v>13</v>
      </c>
      <c r="I25" s="70">
        <v>0</v>
      </c>
      <c r="J25" s="70">
        <v>6</v>
      </c>
      <c r="K25" s="70">
        <v>0</v>
      </c>
      <c r="L25" s="70">
        <v>1</v>
      </c>
      <c r="M25" s="70">
        <v>0</v>
      </c>
      <c r="N25" s="70">
        <v>0</v>
      </c>
      <c r="O25" s="60">
        <f t="shared" si="2"/>
        <v>13</v>
      </c>
      <c r="P25" s="60">
        <f t="shared" si="2"/>
        <v>41</v>
      </c>
      <c r="Q25" s="145"/>
      <c r="R25" s="147"/>
      <c r="S25" s="147"/>
      <c r="T25" s="150"/>
    </row>
    <row r="26" spans="1:20" ht="19.5" customHeight="1">
      <c r="A26" s="76">
        <v>5</v>
      </c>
      <c r="B26" s="151" t="s">
        <v>208</v>
      </c>
      <c r="C26" s="151"/>
      <c r="D26" s="151"/>
      <c r="E26" s="73">
        <v>9</v>
      </c>
      <c r="F26" s="73">
        <v>25</v>
      </c>
      <c r="G26" s="73">
        <v>3</v>
      </c>
      <c r="H26" s="73">
        <v>14</v>
      </c>
      <c r="I26" s="73">
        <v>1</v>
      </c>
      <c r="J26" s="73">
        <v>2</v>
      </c>
      <c r="K26" s="73">
        <v>0</v>
      </c>
      <c r="L26" s="73">
        <v>0</v>
      </c>
      <c r="M26" s="73">
        <v>0</v>
      </c>
      <c r="N26" s="73">
        <v>0</v>
      </c>
      <c r="O26" s="60">
        <f t="shared" si="2"/>
        <v>13</v>
      </c>
      <c r="P26" s="60">
        <f t="shared" si="2"/>
        <v>41</v>
      </c>
      <c r="Q26" s="145"/>
      <c r="R26" s="148"/>
      <c r="S26" s="148"/>
      <c r="T26" s="150"/>
    </row>
    <row r="27" spans="1:20" ht="30" customHeight="1">
      <c r="A27" s="123" t="s">
        <v>14</v>
      </c>
      <c r="B27" s="123"/>
      <c r="C27" s="123"/>
      <c r="D27" s="123"/>
      <c r="E27" s="74">
        <f aca="true" t="shared" si="3" ref="E27:N27">SUM(E22:E26)</f>
        <v>51</v>
      </c>
      <c r="F27" s="74">
        <f t="shared" si="3"/>
        <v>115</v>
      </c>
      <c r="G27" s="74">
        <f t="shared" si="3"/>
        <v>12</v>
      </c>
      <c r="H27" s="74">
        <f t="shared" si="3"/>
        <v>75</v>
      </c>
      <c r="I27" s="74">
        <f t="shared" si="3"/>
        <v>1</v>
      </c>
      <c r="J27" s="74">
        <f t="shared" si="3"/>
        <v>14</v>
      </c>
      <c r="K27" s="74">
        <f t="shared" si="3"/>
        <v>0</v>
      </c>
      <c r="L27" s="74">
        <f t="shared" si="3"/>
        <v>1</v>
      </c>
      <c r="M27" s="74">
        <f t="shared" si="3"/>
        <v>1</v>
      </c>
      <c r="N27" s="74">
        <f t="shared" si="3"/>
        <v>0</v>
      </c>
      <c r="O27" s="61">
        <f>(E27*5)+(G27*4)+(I27*3)+(K27*2)+(M27*1)</f>
        <v>307</v>
      </c>
      <c r="P27" s="61">
        <f>(F27*5)+(H27*4)+(J27*3)+(L27*2)+(N27*1)</f>
        <v>919</v>
      </c>
      <c r="Q27" s="123"/>
      <c r="R27" s="123"/>
      <c r="S27" s="123"/>
      <c r="T27" s="123"/>
    </row>
  </sheetData>
  <mergeCells count="62">
    <mergeCell ref="A20:D21"/>
    <mergeCell ref="E20:F20"/>
    <mergeCell ref="G20:H20"/>
    <mergeCell ref="I20:J20"/>
    <mergeCell ref="Q20:Q21"/>
    <mergeCell ref="M20:N20"/>
    <mergeCell ref="K20:L20"/>
    <mergeCell ref="R20:S20"/>
    <mergeCell ref="T20:T21"/>
    <mergeCell ref="O20:O21"/>
    <mergeCell ref="P20:P21"/>
    <mergeCell ref="A10:A17"/>
    <mergeCell ref="B10:J10"/>
    <mergeCell ref="K10:T10"/>
    <mergeCell ref="B14:J14"/>
    <mergeCell ref="K14:T14"/>
    <mergeCell ref="B13:J13"/>
    <mergeCell ref="K13:T13"/>
    <mergeCell ref="B12:J12"/>
    <mergeCell ref="K12:T12"/>
    <mergeCell ref="B11:J11"/>
    <mergeCell ref="K11:T11"/>
    <mergeCell ref="B16:J16"/>
    <mergeCell ref="K16:T16"/>
    <mergeCell ref="B17:J17"/>
    <mergeCell ref="K17:T17"/>
    <mergeCell ref="B15:J15"/>
    <mergeCell ref="K15:T15"/>
    <mergeCell ref="T1:T2"/>
    <mergeCell ref="A1:B1"/>
    <mergeCell ref="C1:D2"/>
    <mergeCell ref="E1:F1"/>
    <mergeCell ref="G1:H1"/>
    <mergeCell ref="I1:J1"/>
    <mergeCell ref="K1:L1"/>
    <mergeCell ref="A2:B2"/>
    <mergeCell ref="R1:S1"/>
    <mergeCell ref="M1:N1"/>
    <mergeCell ref="O1:O2"/>
    <mergeCell ref="P1:P2"/>
    <mergeCell ref="Q1:Q2"/>
    <mergeCell ref="A3:A7"/>
    <mergeCell ref="B3:B7"/>
    <mergeCell ref="C4:C5"/>
    <mergeCell ref="C6:C7"/>
    <mergeCell ref="A8:D8"/>
    <mergeCell ref="A27:D27"/>
    <mergeCell ref="Q27:T27"/>
    <mergeCell ref="Q22:Q26"/>
    <mergeCell ref="S22:S26"/>
    <mergeCell ref="T22:T26"/>
    <mergeCell ref="R22:R26"/>
    <mergeCell ref="B23:D23"/>
    <mergeCell ref="B24:D24"/>
    <mergeCell ref="B25:D25"/>
    <mergeCell ref="B22:D22"/>
    <mergeCell ref="B26:D26"/>
    <mergeCell ref="Q3:Q7"/>
    <mergeCell ref="S3:S7"/>
    <mergeCell ref="T3:T7"/>
    <mergeCell ref="R3:R7"/>
    <mergeCell ref="Q8:T8"/>
  </mergeCells>
  <printOptions/>
  <pageMargins left="0" right="0" top="0.590416669845581" bottom="0" header="0" footer="0"/>
  <pageSetup fitToHeight="0" fitToWidth="1" horizontalDpi="600" verticalDpi="600" orientation="landscape" paperSize="9" scale="6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6-4N</dc:creator>
  <cp:keywords/>
  <dc:description/>
  <cp:lastModifiedBy>User</cp:lastModifiedBy>
  <cp:lastPrinted>2021-06-14T06:55:49Z</cp:lastPrinted>
  <dcterms:created xsi:type="dcterms:W3CDTF">2012-12-05T05:40:02Z</dcterms:created>
  <dcterms:modified xsi:type="dcterms:W3CDTF">2022-11-11T04:05:57Z</dcterms:modified>
  <cp:category/>
  <cp:version/>
  <cp:contentType/>
  <cp:contentStatus/>
  <cp:revision>222</cp:revision>
</cp:coreProperties>
</file>